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und BIT Habitat\"/>
    </mc:Choice>
  </mc:AlternateContent>
  <xr:revisionPtr revIDLastSave="0" documentId="8_{4824D7FA-D056-4549-A0B2-AE5644B2FEF2}" xr6:coauthVersionLast="47" xr6:coauthVersionMax="47" xr10:uidLastSave="{00000000-0000-0000-0000-000000000000}"/>
  <bookViews>
    <workbookView xWindow="-60" yWindow="-60" windowWidth="28920" windowHeight="15720" tabRatio="700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ANUAL'!$A$1:$AE$51</definedName>
    <definedName name="_xlnm.Print_Area" localSheetId="0">'CONTRACTACIO 1r TR 2024'!$A$1:$AE$48</definedName>
    <definedName name="_xlnm.Print_Area" localSheetId="1">'CONTRACTACIO 2n TR 2024'!$A$1:$AE$48</definedName>
    <definedName name="_xlnm.Print_Area" localSheetId="2">'CONTRACTACIO 3r TR 2024'!$A$1:$AE$48</definedName>
    <definedName name="_xlnm.Print_Area" localSheetId="3">'CONTRACTACIO 4t TR 2024'!$A$1:$AE$48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46" i="7" s="1"/>
  <c r="C46" i="7" s="1"/>
  <c r="D24" i="7"/>
  <c r="E24" i="7"/>
  <c r="F24" i="7" s="1"/>
  <c r="G24" i="7"/>
  <c r="H24" i="7" s="1"/>
  <c r="I24" i="7"/>
  <c r="J24" i="7"/>
  <c r="K24" i="7"/>
  <c r="L24" i="7"/>
  <c r="M24" i="7" s="1"/>
  <c r="N24" i="7"/>
  <c r="O24" i="7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D46" i="7" s="1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6" i="7" l="1"/>
  <c r="F46" i="7" s="1"/>
  <c r="C24" i="7"/>
  <c r="A29" i="7"/>
  <c r="A29" i="6"/>
  <c r="A29" i="5"/>
  <c r="A29" i="4"/>
  <c r="A28" i="7"/>
  <c r="A28" i="6"/>
  <c r="A28" i="5"/>
  <c r="A28" i="4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C44" i="6" s="1"/>
  <c r="AE22" i="6"/>
  <c r="AB22" i="6"/>
  <c r="Z22" i="6"/>
  <c r="W22" i="6"/>
  <c r="U22" i="6"/>
  <c r="R22" i="6"/>
  <c r="P22" i="6"/>
  <c r="M22" i="6"/>
  <c r="E44" i="5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F44" i="4" s="1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/>
  <c r="AE22" i="1"/>
  <c r="AB22" i="1"/>
  <c r="Z22" i="1"/>
  <c r="W22" i="1"/>
  <c r="U22" i="1"/>
  <c r="R22" i="1"/>
  <c r="P22" i="1"/>
  <c r="M22" i="1"/>
  <c r="C13" i="4"/>
  <c r="B26" i="1"/>
  <c r="L35" i="1" s="1"/>
  <c r="M35" i="1" s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F13" i="7" s="1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T21" i="7"/>
  <c r="U21" i="7" s="1"/>
  <c r="Y21" i="7"/>
  <c r="Z21" i="7" s="1"/>
  <c r="J14" i="7"/>
  <c r="K14" i="7" s="1"/>
  <c r="O14" i="7"/>
  <c r="E14" i="7"/>
  <c r="F14" i="7" s="1"/>
  <c r="T14" i="7"/>
  <c r="U14" i="7" s="1"/>
  <c r="Y14" i="7"/>
  <c r="Z14" i="7" s="1"/>
  <c r="AD14" i="7"/>
  <c r="AE14" i="7" s="1"/>
  <c r="J15" i="7"/>
  <c r="O15" i="7"/>
  <c r="P15" i="7" s="1"/>
  <c r="E15" i="7"/>
  <c r="F15" i="7" s="1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K19" i="7" s="1"/>
  <c r="O19" i="7"/>
  <c r="P19" i="7" s="1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H19" i="7" s="1"/>
  <c r="L19" i="7"/>
  <c r="M19" i="7" s="1"/>
  <c r="AA19" i="7"/>
  <c r="AB19" i="7" s="1"/>
  <c r="B19" i="7"/>
  <c r="C19" i="7" s="1"/>
  <c r="Q19" i="7"/>
  <c r="R19" i="7" s="1"/>
  <c r="V19" i="7"/>
  <c r="W19" i="7" s="1"/>
  <c r="J26" i="6"/>
  <c r="O36" i="6" s="1"/>
  <c r="E26" i="6"/>
  <c r="O26" i="6"/>
  <c r="O37" i="6" s="1"/>
  <c r="Y26" i="6"/>
  <c r="O39" i="6" s="1"/>
  <c r="P39" i="6" s="1"/>
  <c r="T26" i="6"/>
  <c r="O38" i="6" s="1"/>
  <c r="P38" i="6" s="1"/>
  <c r="AD26" i="6"/>
  <c r="O40" i="6"/>
  <c r="P40" i="6"/>
  <c r="I26" i="6"/>
  <c r="N36" i="6" s="1"/>
  <c r="D26" i="6"/>
  <c r="N35" i="6"/>
  <c r="N26" i="6"/>
  <c r="N37" i="6" s="1"/>
  <c r="X26" i="6"/>
  <c r="N39" i="6" s="1"/>
  <c r="S26" i="6"/>
  <c r="N38" i="6" s="1"/>
  <c r="AC26" i="6"/>
  <c r="N40" i="6" s="1"/>
  <c r="G26" i="6"/>
  <c r="H15" i="6"/>
  <c r="B26" i="6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E35" i="6"/>
  <c r="E36" i="6"/>
  <c r="E37" i="6"/>
  <c r="E48" i="6" s="1"/>
  <c r="F42" i="6" s="1"/>
  <c r="E38" i="6"/>
  <c r="E39" i="6"/>
  <c r="F39" i="6" s="1"/>
  <c r="E40" i="6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C47" i="6" s="1"/>
  <c r="B43" i="6"/>
  <c r="C43" i="6" s="1"/>
  <c r="B35" i="6"/>
  <c r="C35" i="6" s="1"/>
  <c r="B36" i="6"/>
  <c r="B37" i="6"/>
  <c r="B38" i="6"/>
  <c r="B39" i="6"/>
  <c r="C39" i="6" s="1"/>
  <c r="B40" i="6"/>
  <c r="B41" i="6"/>
  <c r="C41" i="6" s="1"/>
  <c r="B42" i="6"/>
  <c r="AE13" i="6"/>
  <c r="AE14" i="6"/>
  <c r="AE15" i="6"/>
  <c r="AE26" i="6" s="1"/>
  <c r="AE16" i="6"/>
  <c r="AE17" i="6"/>
  <c r="AE18" i="6"/>
  <c r="AE19" i="6"/>
  <c r="AE20" i="6"/>
  <c r="AE21" i="6"/>
  <c r="AE25" i="6"/>
  <c r="AB13" i="6"/>
  <c r="AB26" i="6" s="1"/>
  <c r="AB14" i="6"/>
  <c r="AB15" i="6"/>
  <c r="AB16" i="6"/>
  <c r="AB17" i="6"/>
  <c r="AB18" i="6"/>
  <c r="AB19" i="6"/>
  <c r="AB20" i="6"/>
  <c r="AB21" i="6"/>
  <c r="AB25" i="6"/>
  <c r="Z13" i="6"/>
  <c r="Z26" i="6" s="1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P37" i="5" s="1"/>
  <c r="T26" i="5"/>
  <c r="O38" i="5" s="1"/>
  <c r="P38" i="5" s="1"/>
  <c r="Y26" i="5"/>
  <c r="O39" i="5" s="1"/>
  <c r="P39" i="5" s="1"/>
  <c r="Z18" i="5"/>
  <c r="D26" i="5"/>
  <c r="N35" i="5" s="1"/>
  <c r="I26" i="5"/>
  <c r="N36" i="5" s="1"/>
  <c r="N26" i="5"/>
  <c r="N37" i="5"/>
  <c r="S26" i="5"/>
  <c r="N38" i="5"/>
  <c r="X26" i="5"/>
  <c r="N39" i="5"/>
  <c r="B26" i="5"/>
  <c r="L35" i="5"/>
  <c r="M35" i="5" s="1"/>
  <c r="G26" i="5"/>
  <c r="L26" i="5"/>
  <c r="L37" i="5" s="1"/>
  <c r="M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 s="1"/>
  <c r="D35" i="5"/>
  <c r="D36" i="5"/>
  <c r="D37" i="5"/>
  <c r="D42" i="5"/>
  <c r="D43" i="5"/>
  <c r="D40" i="5"/>
  <c r="D41" i="5"/>
  <c r="D47" i="5"/>
  <c r="D38" i="5"/>
  <c r="D39" i="5"/>
  <c r="B35" i="5"/>
  <c r="B48" i="5" s="1"/>
  <c r="B36" i="5"/>
  <c r="B37" i="5"/>
  <c r="B42" i="5"/>
  <c r="B43" i="5"/>
  <c r="C43" i="5"/>
  <c r="B47" i="5"/>
  <c r="C47" i="5" s="1"/>
  <c r="B40" i="5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F35" i="4" s="1"/>
  <c r="E36" i="4"/>
  <c r="F36" i="4" s="1"/>
  <c r="E37" i="4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/>
  <c r="B35" i="4"/>
  <c r="B36" i="4"/>
  <c r="B37" i="4"/>
  <c r="C37" i="4" s="1"/>
  <c r="B38" i="4"/>
  <c r="C38" i="4" s="1"/>
  <c r="B39" i="4"/>
  <c r="B40" i="4"/>
  <c r="B41" i="4"/>
  <c r="C41" i="4" s="1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 s="1"/>
  <c r="L26" i="4"/>
  <c r="M20" i="4" s="1"/>
  <c r="M19" i="4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20" i="4" s="1"/>
  <c r="H16" i="4"/>
  <c r="H17" i="4"/>
  <c r="H21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L40" i="4"/>
  <c r="M40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Y26" i="1"/>
  <c r="O39" i="1" s="1"/>
  <c r="P39" i="1" s="1"/>
  <c r="I26" i="1"/>
  <c r="N36" i="1" s="1"/>
  <c r="N26" i="1"/>
  <c r="N37" i="1" s="1"/>
  <c r="D26" i="1"/>
  <c r="N35" i="1"/>
  <c r="X26" i="1"/>
  <c r="N39" i="1" s="1"/>
  <c r="G26" i="1"/>
  <c r="L36" i="1" s="1"/>
  <c r="H22" i="1"/>
  <c r="L26" i="1"/>
  <c r="L37" i="1" s="1"/>
  <c r="V26" i="1"/>
  <c r="L39" i="1"/>
  <c r="M39" i="1" s="1"/>
  <c r="Q26" i="1"/>
  <c r="L38" i="1" s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19" i="1"/>
  <c r="K17" i="1"/>
  <c r="K16" i="1"/>
  <c r="K15" i="1"/>
  <c r="K14" i="1"/>
  <c r="H21" i="1"/>
  <c r="H19" i="1"/>
  <c r="H17" i="1"/>
  <c r="H15" i="1"/>
  <c r="C25" i="1"/>
  <c r="C21" i="1"/>
  <c r="C20" i="1"/>
  <c r="C19" i="1"/>
  <c r="C18" i="1"/>
  <c r="C17" i="1"/>
  <c r="C16" i="1"/>
  <c r="C15" i="1"/>
  <c r="C14" i="1"/>
  <c r="E47" i="1"/>
  <c r="E43" i="1"/>
  <c r="F43" i="1" s="1"/>
  <c r="E35" i="1"/>
  <c r="E42" i="1"/>
  <c r="E36" i="1"/>
  <c r="E37" i="1"/>
  <c r="E38" i="1"/>
  <c r="E39" i="1"/>
  <c r="F39" i="1" s="1"/>
  <c r="E40" i="1"/>
  <c r="E41" i="1"/>
  <c r="F41" i="1" s="1"/>
  <c r="D47" i="1"/>
  <c r="D43" i="1"/>
  <c r="D35" i="1"/>
  <c r="D42" i="1"/>
  <c r="D36" i="1"/>
  <c r="D37" i="1"/>
  <c r="D38" i="1"/>
  <c r="D39" i="1"/>
  <c r="D40" i="1"/>
  <c r="D41" i="1"/>
  <c r="B47" i="1"/>
  <c r="B43" i="1"/>
  <c r="C43" i="1" s="1"/>
  <c r="B35" i="1"/>
  <c r="B42" i="1"/>
  <c r="B36" i="1"/>
  <c r="B37" i="1"/>
  <c r="C37" i="1" s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/>
  <c r="P38" i="1" s="1"/>
  <c r="S26" i="1"/>
  <c r="N38" i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P35" i="6" s="1"/>
  <c r="F22" i="6"/>
  <c r="L35" i="6"/>
  <c r="C22" i="6"/>
  <c r="F47" i="1"/>
  <c r="H20" i="6"/>
  <c r="H19" i="6"/>
  <c r="M18" i="6"/>
  <c r="M13" i="6"/>
  <c r="M26" i="6" s="1"/>
  <c r="P19" i="6"/>
  <c r="P14" i="6"/>
  <c r="Z21" i="6"/>
  <c r="L36" i="6"/>
  <c r="H22" i="6"/>
  <c r="K22" i="6"/>
  <c r="M13" i="5"/>
  <c r="L36" i="5"/>
  <c r="H22" i="5"/>
  <c r="K22" i="5"/>
  <c r="M14" i="4"/>
  <c r="P21" i="4"/>
  <c r="H19" i="4"/>
  <c r="H22" i="4"/>
  <c r="K13" i="4"/>
  <c r="K22" i="4"/>
  <c r="Z21" i="4"/>
  <c r="F20" i="1"/>
  <c r="O35" i="1"/>
  <c r="P35" i="1" s="1"/>
  <c r="F13" i="1"/>
  <c r="C13" i="1"/>
  <c r="K21" i="1"/>
  <c r="H16" i="1"/>
  <c r="H13" i="1"/>
  <c r="H14" i="1"/>
  <c r="H18" i="1"/>
  <c r="H25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H20" i="5"/>
  <c r="K19" i="5"/>
  <c r="K20" i="5"/>
  <c r="C14" i="5"/>
  <c r="C13" i="5"/>
  <c r="F44" i="5"/>
  <c r="AE21" i="5"/>
  <c r="AE20" i="5"/>
  <c r="C20" i="5"/>
  <c r="F21" i="5"/>
  <c r="F20" i="5"/>
  <c r="P21" i="5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5" i="4"/>
  <c r="C14" i="4"/>
  <c r="F14" i="4"/>
  <c r="F20" i="4"/>
  <c r="K21" i="4"/>
  <c r="W17" i="4"/>
  <c r="O39" i="4"/>
  <c r="P39" i="4" s="1"/>
  <c r="Z17" i="4"/>
  <c r="C18" i="4"/>
  <c r="C20" i="4"/>
  <c r="O35" i="4"/>
  <c r="H13" i="4"/>
  <c r="M13" i="4"/>
  <c r="W20" i="4"/>
  <c r="P20" i="4"/>
  <c r="K22" i="7"/>
  <c r="C36" i="1"/>
  <c r="F38" i="1"/>
  <c r="M16" i="7"/>
  <c r="F44" i="1"/>
  <c r="F25" i="7"/>
  <c r="C22" i="7"/>
  <c r="C41" i="1"/>
  <c r="F26" i="6"/>
  <c r="F37" i="1"/>
  <c r="F36" i="1"/>
  <c r="C37" i="6"/>
  <c r="C40" i="5"/>
  <c r="C44" i="5"/>
  <c r="C47" i="1"/>
  <c r="C38" i="1"/>
  <c r="C15" i="7"/>
  <c r="W26" i="6"/>
  <c r="F38" i="6"/>
  <c r="C40" i="6"/>
  <c r="C38" i="6"/>
  <c r="F41" i="6"/>
  <c r="C36" i="6"/>
  <c r="F36" i="6"/>
  <c r="F43" i="6"/>
  <c r="F47" i="6"/>
  <c r="M35" i="6"/>
  <c r="F35" i="6"/>
  <c r="F40" i="6"/>
  <c r="AB18" i="7"/>
  <c r="F40" i="5"/>
  <c r="F47" i="5"/>
  <c r="C37" i="5"/>
  <c r="C38" i="5"/>
  <c r="F37" i="5"/>
  <c r="F38" i="5"/>
  <c r="C41" i="5"/>
  <c r="C36" i="5"/>
  <c r="F41" i="5"/>
  <c r="F36" i="5"/>
  <c r="F20" i="7"/>
  <c r="F43" i="5"/>
  <c r="AE21" i="7"/>
  <c r="F37" i="4"/>
  <c r="C39" i="4"/>
  <c r="C36" i="4"/>
  <c r="F47" i="4"/>
  <c r="C47" i="4"/>
  <c r="K15" i="7"/>
  <c r="P35" i="4"/>
  <c r="C40" i="4"/>
  <c r="F40" i="4"/>
  <c r="C35" i="4"/>
  <c r="M13" i="7"/>
  <c r="F41" i="4"/>
  <c r="P13" i="7"/>
  <c r="P14" i="7"/>
  <c r="M14" i="7"/>
  <c r="H15" i="7"/>
  <c r="H16" i="7"/>
  <c r="H14" i="7"/>
  <c r="H25" i="7"/>
  <c r="C35" i="5" l="1"/>
  <c r="C42" i="5"/>
  <c r="F37" i="6"/>
  <c r="W26" i="1"/>
  <c r="M26" i="5"/>
  <c r="C26" i="4"/>
  <c r="D48" i="5"/>
  <c r="Z26" i="1"/>
  <c r="E48" i="5"/>
  <c r="F35" i="5" s="1"/>
  <c r="F48" i="5" s="1"/>
  <c r="L36" i="4"/>
  <c r="U26" i="4"/>
  <c r="D48" i="6"/>
  <c r="R26" i="6"/>
  <c r="AE26" i="1"/>
  <c r="B48" i="6"/>
  <c r="C42" i="6" s="1"/>
  <c r="P20" i="6"/>
  <c r="K20" i="6"/>
  <c r="K26" i="6" s="1"/>
  <c r="F42" i="5"/>
  <c r="L37" i="4"/>
  <c r="K20" i="4"/>
  <c r="K26" i="4"/>
  <c r="H26" i="4"/>
  <c r="K18" i="1"/>
  <c r="K26" i="1" s="1"/>
  <c r="K20" i="1"/>
  <c r="E48" i="1"/>
  <c r="F42" i="1" s="1"/>
  <c r="H20" i="1"/>
  <c r="P20" i="1"/>
  <c r="P26" i="1" s="1"/>
  <c r="P37" i="1"/>
  <c r="M20" i="1"/>
  <c r="M26" i="1" s="1"/>
  <c r="D48" i="1"/>
  <c r="C26" i="6"/>
  <c r="H26" i="6"/>
  <c r="P26" i="6"/>
  <c r="W26" i="5"/>
  <c r="H26" i="5"/>
  <c r="AB26" i="5"/>
  <c r="N41" i="5"/>
  <c r="C26" i="5"/>
  <c r="P26" i="5"/>
  <c r="Z26" i="5"/>
  <c r="D48" i="4"/>
  <c r="E48" i="4"/>
  <c r="F42" i="4" s="1"/>
  <c r="F48" i="4" s="1"/>
  <c r="R26" i="1"/>
  <c r="U26" i="1"/>
  <c r="C26" i="1"/>
  <c r="AB26" i="1"/>
  <c r="F26" i="1"/>
  <c r="F48" i="6"/>
  <c r="O41" i="6"/>
  <c r="P36" i="6" s="1"/>
  <c r="L41" i="6"/>
  <c r="M36" i="6" s="1"/>
  <c r="M37" i="6"/>
  <c r="M41" i="6" s="1"/>
  <c r="N41" i="6"/>
  <c r="U26" i="6"/>
  <c r="C48" i="6"/>
  <c r="E40" i="7"/>
  <c r="E37" i="7"/>
  <c r="F37" i="7" s="1"/>
  <c r="AE18" i="7"/>
  <c r="AE26" i="7" s="1"/>
  <c r="C48" i="5"/>
  <c r="O41" i="5"/>
  <c r="P36" i="5" s="1"/>
  <c r="P35" i="5"/>
  <c r="L41" i="5"/>
  <c r="M36" i="5" s="1"/>
  <c r="M41" i="5" s="1"/>
  <c r="F26" i="5"/>
  <c r="AE26" i="5"/>
  <c r="K26" i="5"/>
  <c r="U26" i="5"/>
  <c r="R26" i="5"/>
  <c r="B26" i="7"/>
  <c r="L35" i="7" s="1"/>
  <c r="M35" i="7" s="1"/>
  <c r="E47" i="7"/>
  <c r="F47" i="7" s="1"/>
  <c r="G26" i="7"/>
  <c r="L36" i="7" s="1"/>
  <c r="AC26" i="7"/>
  <c r="N39" i="7" s="1"/>
  <c r="D42" i="7"/>
  <c r="D35" i="7"/>
  <c r="N41" i="4"/>
  <c r="L41" i="1"/>
  <c r="M36" i="1" s="1"/>
  <c r="N41" i="1"/>
  <c r="O41" i="1"/>
  <c r="P36" i="1" s="1"/>
  <c r="H26" i="1"/>
  <c r="L41" i="4"/>
  <c r="M36" i="4" s="1"/>
  <c r="M35" i="4"/>
  <c r="P40" i="4"/>
  <c r="O41" i="4"/>
  <c r="P36" i="4" s="1"/>
  <c r="M26" i="4"/>
  <c r="P26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C42" i="4" s="1"/>
  <c r="C48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F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C20" i="7"/>
  <c r="C26" i="7" s="1"/>
  <c r="D37" i="7"/>
  <c r="B43" i="7"/>
  <c r="C43" i="7" s="1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F44" i="7" s="1"/>
  <c r="D26" i="7"/>
  <c r="N35" i="7" s="1"/>
  <c r="B47" i="7"/>
  <c r="C47" i="7" s="1"/>
  <c r="E41" i="7"/>
  <c r="F41" i="7" s="1"/>
  <c r="B36" i="7"/>
  <c r="C36" i="7" s="1"/>
  <c r="B41" i="7"/>
  <c r="C41" i="7" s="1"/>
  <c r="E39" i="7"/>
  <c r="F39" i="7" s="1"/>
  <c r="B37" i="7"/>
  <c r="C37" i="7" s="1"/>
  <c r="E43" i="7"/>
  <c r="F43" i="7" s="1"/>
  <c r="H22" i="7"/>
  <c r="E36" i="7"/>
  <c r="F36" i="7" s="1"/>
  <c r="E38" i="7"/>
  <c r="F38" i="7" s="1"/>
  <c r="V26" i="7"/>
  <c r="L40" i="7" s="1"/>
  <c r="M40" i="7" s="1"/>
  <c r="E26" i="7"/>
  <c r="O35" i="7" s="1"/>
  <c r="P37" i="4" l="1"/>
  <c r="P37" i="6"/>
  <c r="P41" i="6"/>
  <c r="P41" i="4"/>
  <c r="M37" i="4"/>
  <c r="M41" i="4"/>
  <c r="P41" i="5"/>
  <c r="K13" i="7"/>
  <c r="F40" i="1"/>
  <c r="F48" i="1" s="1"/>
  <c r="F35" i="1"/>
  <c r="H13" i="7"/>
  <c r="K18" i="7"/>
  <c r="C42" i="1"/>
  <c r="C40" i="1"/>
  <c r="H18" i="7"/>
  <c r="P41" i="1"/>
  <c r="P20" i="7"/>
  <c r="P26" i="7" s="1"/>
  <c r="M37" i="1"/>
  <c r="M41" i="1" s="1"/>
  <c r="M20" i="7"/>
  <c r="M26" i="7" s="1"/>
  <c r="H20" i="7"/>
  <c r="K20" i="7"/>
  <c r="D48" i="7"/>
  <c r="E48" i="7"/>
  <c r="F42" i="7" s="1"/>
  <c r="B48" i="7"/>
  <c r="C42" i="7" s="1"/>
  <c r="O41" i="7"/>
  <c r="P37" i="7" s="1"/>
  <c r="P35" i="7"/>
  <c r="N41" i="7"/>
  <c r="L41" i="7"/>
  <c r="M36" i="7" s="1"/>
  <c r="F35" i="7" l="1"/>
  <c r="K26" i="7"/>
  <c r="P36" i="7"/>
  <c r="P41" i="7" s="1"/>
  <c r="C35" i="7"/>
  <c r="F40" i="7"/>
  <c r="H26" i="7"/>
  <c r="C40" i="7"/>
  <c r="C48" i="1"/>
  <c r="M37" i="7"/>
  <c r="M41" i="7" s="1"/>
  <c r="F48" i="7" l="1"/>
  <c r="C48" i="7"/>
</calcChain>
</file>

<file path=xl/sharedStrings.xml><?xml version="1.0" encoding="utf-8"?>
<sst xmlns="http://schemas.openxmlformats.org/spreadsheetml/2006/main" count="467" uniqueCount="63">
  <si>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</si>
  <si>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</si>
  <si>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</si>
  <si>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</si>
  <si>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</si>
  <si>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</si>
  <si>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</si>
  <si>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</si>
  <si>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</si>
  <si>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</si>
  <si>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</si>
  <si>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</si>
  <si>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</si>
  <si>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</si>
  <si>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</si>
  <si>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</si>
  <si>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</si>
  <si>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</si>
  <si>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</si>
  <si>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</si>
  <si>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</si>
  <si>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</si>
  <si>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</si>
  <si>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</si>
  <si>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</si>
  <si>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</si>
  <si>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</si>
  <si>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</si>
  <si>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</si>
  <si>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</si>
  <si>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</si>
  <si>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</si>
  <si>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</si>
  <si>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</si>
  <si>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</si>
  <si>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</si>
  <si>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</si>
  <si>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</si>
  <si>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</si>
  <si>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</si>
  <si>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</si>
  <si>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</si>
  <si>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</si>
  <si>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</si>
  <si>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</si>
  <si>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</si>
  <si>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</si>
  <si>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</si>
  <si>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</si>
  <si>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</si>
  <si>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</si>
  <si>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</si>
  <si>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</si>
  <si>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</si>
  <si>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</si>
  <si>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</si>
  <si>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</si>
  <si>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</si>
  <si>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</si>
  <si>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Ctes Accès Bases Dades i Subscripció a Publicacions 
     (DA 9a LCSP)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</si>
  <si>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t>
  </si>
  <si>
    <t>https://bcnroc.ajuntament.barcelona.cat/jspui/bitstream/11703/117122/5/GM_Pressupost_2020.pdf#page=218</t>
  </si>
  <si>
    <t>Fundació Barcelona Institute of Technology for the Habitat (BIT HÀBITAT)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</si>
</sst>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6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</xf>
    <xf numFmtId="3" fontId="4" fillId="0" borderId="40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Border="1" applyAlignment="1" applyProtection="1">
      <alignment horizontal="center" vertical="center"/>
    </xf>
    <xf numFmtId="3" fontId="3" fillId="0" borderId="37" xfId="0" applyNumberFormat="1" applyFont="1" applyBorder="1" applyAlignment="1" applyProtection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 applyProtection="1">
      <alignment horizontal="right" vertical="center"/>
    </xf>
    <xf numFmtId="10" fontId="3" fillId="0" borderId="4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 applyProtection="1">
      <alignment horizontal="center" vertical="center"/>
    </xf>
    <xf numFmtId="165" fontId="4" fillId="0" borderId="2" xfId="0" quotePrefix="1" applyNumberFormat="1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1" fillId="0" borderId="27" xfId="0" quotePrefix="1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1" fillId="0" borderId="28" xfId="0" quotePrefix="1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1" fillId="0" borderId="32" xfId="0" quotePrefix="1" applyFont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5" fillId="0" borderId="28" xfId="0" quotePrefix="1" applyFont="1" applyBorder="1" applyAlignment="1" applyProtection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2" borderId="0" xfId="0" applyNumberForma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 applyProtection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Fill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24" fillId="2" borderId="35" xfId="0" applyFont="1" applyFill="1" applyBorder="1" applyAlignment="1" applyProtection="1">
      <alignment vertical="center"/>
    </xf>
    <xf numFmtId="165" fontId="24" fillId="0" borderId="1" xfId="0" applyNumberFormat="1" applyFont="1" applyBorder="1" applyAlignment="1" applyProtection="1">
      <alignment horizontal="right" vertical="center"/>
    </xf>
    <xf numFmtId="165" fontId="24" fillId="0" borderId="2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vertical="center"/>
    </xf>
    <xf numFmtId="3" fontId="24" fillId="0" borderId="8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4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44" fillId="2" borderId="2" xfId="0" applyFont="1" applyFill="1" applyBorder="1" applyAlignment="1" applyProtection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Fon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44" fontId="24" fillId="0" borderId="2" xfId="2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21" fillId="9" borderId="10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 wrapText="1"/>
    </xf>
    <xf numFmtId="0" fontId="22" fillId="9" borderId="19" xfId="0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center" vertical="center"/>
    </xf>
    <xf numFmtId="0" fontId="22" fillId="9" borderId="12" xfId="0" applyFont="1" applyFill="1" applyBorder="1" applyAlignment="1" applyProtection="1">
      <alignment horizontal="center" vertical="center"/>
    </xf>
    <xf numFmtId="0" fontId="22" fillId="9" borderId="2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vertical="center"/>
    </xf>
    <xf numFmtId="0" fontId="22" fillId="9" borderId="21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14" xfId="0" applyFont="1" applyFill="1" applyBorder="1" applyAlignment="1" applyProtection="1">
      <alignment horizontal="center" vertical="center"/>
    </xf>
    <xf numFmtId="0" fontId="22" fillId="9" borderId="15" xfId="0" applyFont="1" applyFill="1" applyBorder="1" applyAlignment="1" applyProtection="1">
      <alignment horizontal="center" vertical="center"/>
    </xf>
    <xf numFmtId="0" fontId="21" fillId="9" borderId="26" xfId="0" applyFont="1" applyFill="1" applyBorder="1" applyAlignment="1" applyProtection="1">
      <alignment horizontal="center" vertical="center"/>
    </xf>
    <xf numFmtId="0" fontId="21" fillId="9" borderId="27" xfId="0" applyFont="1" applyFill="1" applyBorder="1" applyAlignment="1" applyProtection="1">
      <alignment horizontal="center" vertical="center"/>
    </xf>
    <xf numFmtId="0" fontId="21" fillId="9" borderId="28" xfId="0" applyFont="1" applyFill="1" applyBorder="1" applyAlignment="1" applyProtection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</xf>
    <xf numFmtId="0" fontId="21" fillId="9" borderId="16" xfId="0" applyFont="1" applyFill="1" applyBorder="1" applyAlignment="1" applyProtection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9E-465B-A4B7-EE1875684BC3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E-465B-A4B7-EE1875684BC3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9E-465B-A4B7-EE1875684BC3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E-465B-A4B7-EE1875684BC3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E-465B-A4B7-EE1875684BC3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9E-465B-A4B7-EE1875684BC3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9E-465B-A4B7-EE1875684BC3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E-465B-A4B7-EE1875684BC3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9E-465B-A4B7-EE1875684BC3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9E-465B-A4B7-EE1875684BC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ANUAL'!$B$35:$B$47</c:f>
              <c:numCache>
                <c:formatCode>#,##0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E-465B-A4B7-EE187568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19-4D47-ADF9-F7777A1E7645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19-4D47-ADF9-F7777A1E7645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9-4D47-ADF9-F7777A1E7645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9-4D47-ADF9-F7777A1E7645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19-4D47-ADF9-F7777A1E7645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19-4D47-ADF9-F7777A1E7645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19-4D47-ADF9-F7777A1E7645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19-4D47-ADF9-F7777A1E7645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19-4D47-ADF9-F7777A1E7645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19-4D47-ADF9-F7777A1E764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ANUAL'!$E$35:$E$47</c:f>
              <c:numCache>
                <c:formatCode>#,##0.00\ "€"</c:formatCode>
                <c:ptCount val="12"/>
                <c:pt idx="0">
                  <c:v>220853.435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109505.01209999999</c:v>
                </c:pt>
                <c:pt idx="6">
                  <c:v>0</c:v>
                </c:pt>
                <c:pt idx="7">
                  <c:v>223074.16680000001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19-4D47-ADF9-F7777A1E76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EE-40B2-8006-E5DB0859CAD9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EE-40B2-8006-E5DB0859CAD9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EE-40B2-8006-E5DB0859CAD9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EE-40B2-8006-E5DB0859CAD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ANUAL'!$L$35:$L$40</c:f>
              <c:numCache>
                <c:formatCode>#,##0</c:formatCode>
                <c:ptCount val="6"/>
                <c:pt idx="0">
                  <c:v>0</c:v>
                </c:pt>
                <c:pt idx="1">
                  <c:v>39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EE-40B2-8006-E5DB0859CA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BD-40B2-B6DA-25774D6DC69F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D-40B2-B6DA-25774D6DC69F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D-40B2-B6DA-25774D6DC69F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D-40B2-B6DA-25774D6DC69F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D-40B2-B6DA-25774D6DC69F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D-40B2-B6DA-25774D6DC6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ANUAL'!$O$35:$O$40</c:f>
              <c:numCache>
                <c:formatCode>#,##0.00\ "€"</c:formatCode>
                <c:ptCount val="6"/>
                <c:pt idx="0">
                  <c:v>0</c:v>
                </c:pt>
                <c:pt idx="1">
                  <c:v>533171.6139</c:v>
                </c:pt>
                <c:pt idx="2">
                  <c:v>20261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BD-40B2-B6DA-25774D6DC6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A33" zoomScale="85" zoomScaleNormal="85" workbookViewId="0">
      <selection activeCell="E42" sqref="E42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570312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42578125" style="27" customWidth="1"/>
    <col min="8" max="8" width="10.85546875" style="62" customWidth="1"/>
    <col min="9" max="9" width="17.42578125" style="27" customWidth="1"/>
    <col min="10" max="10" width="20" style="27" customWidth="1"/>
    <col min="11" max="12" width="11.42578125" style="27" customWidth="1"/>
    <col min="13" max="13" width="10.5703125" style="27" customWidth="1"/>
    <col min="14" max="14" width="18.85546875" style="62" customWidth="1"/>
    <col min="15" max="15" width="19.570312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42578125" style="27" customWidth="1"/>
    <col min="26" max="26" width="9.570312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41</v>
      </c>
      <c r="B7" s="31" t="s">
        <v>53</v>
      </c>
      <c r="C7" s="32"/>
      <c r="D7" s="32"/>
      <c r="E7" s="32"/>
      <c r="F7" s="32"/>
      <c r="G7" s="33"/>
      <c r="H7" s="73"/>
      <c r="I7" s="90" t="s">
        <v>46</v>
      </c>
      <c r="J7" s="91">
        <v>45834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24" t="s">
        <v>62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29" t="s">
        <v>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</row>
    <row r="11" spans="1:31" ht="30" customHeight="1" thickBot="1" x14ac:dyDescent="0.3">
      <c r="A11" s="121" t="s">
        <v>10</v>
      </c>
      <c r="B11" s="132" t="s">
        <v>3</v>
      </c>
      <c r="C11" s="133"/>
      <c r="D11" s="133"/>
      <c r="E11" s="133"/>
      <c r="F11" s="134"/>
      <c r="G11" s="135" t="s">
        <v>1</v>
      </c>
      <c r="H11" s="136"/>
      <c r="I11" s="136"/>
      <c r="J11" s="136"/>
      <c r="K11" s="137"/>
      <c r="L11" s="107" t="s">
        <v>2</v>
      </c>
      <c r="M11" s="108"/>
      <c r="N11" s="108"/>
      <c r="O11" s="108"/>
      <c r="P11" s="108"/>
      <c r="Q11" s="138" t="s">
        <v>34</v>
      </c>
      <c r="R11" s="139"/>
      <c r="S11" s="139"/>
      <c r="T11" s="139"/>
      <c r="U11" s="140"/>
      <c r="V11" s="144" t="s">
        <v>5</v>
      </c>
      <c r="W11" s="145"/>
      <c r="X11" s="145"/>
      <c r="Y11" s="145"/>
      <c r="Z11" s="146"/>
      <c r="AA11" s="141" t="s">
        <v>4</v>
      </c>
      <c r="AB11" s="142"/>
      <c r="AC11" s="142"/>
      <c r="AD11" s="142"/>
      <c r="AE11" s="143"/>
    </row>
    <row r="12" spans="1:31" ht="39" customHeight="1" thickBot="1" x14ac:dyDescent="0.3">
      <c r="A12" s="122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5" si="0">IF(B13,B13/$B$26,"")</f>
        <v/>
      </c>
      <c r="D13" s="4"/>
      <c r="E13" s="5"/>
      <c r="F13" s="21" t="str">
        <f t="shared" ref="F13:F25" si="1">IF(E13,E13/$E$26,"")</f>
        <v/>
      </c>
      <c r="G13" s="1">
        <v>1</v>
      </c>
      <c r="H13" s="20">
        <f t="shared" ref="H13:H25" si="2">IF(G13,G13/$G$26,"")</f>
        <v>7.1428571428571425E-2</v>
      </c>
      <c r="I13" s="4">
        <v>8199.5</v>
      </c>
      <c r="J13" s="5">
        <v>9921.3950000000004</v>
      </c>
      <c r="K13" s="21">
        <f t="shared" ref="K13:K25" si="3">IF(J13,J13/$J$26,"")</f>
        <v>5.4521060730494141E-2</v>
      </c>
      <c r="L13" s="1"/>
      <c r="M13" s="20" t="str">
        <f t="shared" ref="M13:M25" si="4">IF(L13,L13/$L$26,"")</f>
        <v/>
      </c>
      <c r="N13" s="4"/>
      <c r="O13" s="5"/>
      <c r="P13" s="21" t="str">
        <f t="shared" ref="P13:P25" si="5">IF(O13,O13/$O$26,"")</f>
        <v/>
      </c>
      <c r="Q13" s="1"/>
      <c r="R13" s="20" t="str">
        <f t="shared" ref="R13:R25" si="6">IF(Q13,Q13/$Q$26,"")</f>
        <v/>
      </c>
      <c r="S13" s="4">
        <v>0</v>
      </c>
      <c r="T13" s="5">
        <v>0</v>
      </c>
      <c r="U13" s="21" t="str">
        <f t="shared" ref="U13:U25" si="7">IF(T13,T13/$T$26,"")</f>
        <v/>
      </c>
      <c r="V13" s="1"/>
      <c r="W13" s="20" t="str">
        <f t="shared" ref="W13:W25" si="8">IF(V13,V13/$V$26,"")</f>
        <v/>
      </c>
      <c r="X13" s="4"/>
      <c r="Y13" s="5"/>
      <c r="Z13" s="21" t="str">
        <f t="shared" ref="Z13:Z25" si="9">IF(Y13,Y13/$Y$26,"")</f>
        <v/>
      </c>
      <c r="AA13" s="1"/>
      <c r="AB13" s="20" t="str">
        <f t="shared" ref="AB13:AB25" si="10">IF(AA13,AA13/$AA$26,"")</f>
        <v/>
      </c>
      <c r="AC13" s="4"/>
      <c r="AD13" s="5"/>
      <c r="AE13" s="21" t="str">
        <f t="shared" ref="AE13:AE25" si="11">IF(AD13,AD13/$AD$26,"")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9"/>
      <c r="Y17" s="99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1</v>
      </c>
      <c r="H18" s="66">
        <f t="shared" si="2"/>
        <v>7.1428571428571425E-2</v>
      </c>
      <c r="I18" s="69">
        <v>90500.01</v>
      </c>
      <c r="J18" s="70">
        <v>109505.01209999999</v>
      </c>
      <c r="K18" s="67">
        <f t="shared" si="3"/>
        <v>0.6017631003500612</v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12</v>
      </c>
      <c r="H20" s="66">
        <f t="shared" si="2"/>
        <v>0.8571428571428571</v>
      </c>
      <c r="I20" s="69">
        <v>52835.12</v>
      </c>
      <c r="J20" s="70">
        <v>62547.216800000002</v>
      </c>
      <c r="K20" s="67">
        <f t="shared" si="3"/>
        <v>0.34371583891944463</v>
      </c>
      <c r="L20" s="68">
        <v>4</v>
      </c>
      <c r="M20" s="66">
        <f t="shared" si="4"/>
        <v>1</v>
      </c>
      <c r="N20" s="69">
        <v>12594.628099173553</v>
      </c>
      <c r="O20" s="70">
        <v>15239.5</v>
      </c>
      <c r="P20" s="67">
        <f t="shared" si="5"/>
        <v>1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95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8"/>
      <c r="J21" s="98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100"/>
      <c r="Y21" s="100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8"/>
      <c r="J22" s="98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100"/>
      <c r="Y22" s="101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8"/>
      <c r="J23" s="98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100"/>
      <c r="Y23" s="101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50000000000003" customHeight="1" x14ac:dyDescent="0.25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100"/>
      <c r="Y24" s="101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25">
      <c r="A25" s="97" t="s">
        <v>52</v>
      </c>
      <c r="B25" s="68"/>
      <c r="C25" s="66" t="str">
        <f t="shared" si="0"/>
        <v/>
      </c>
      <c r="D25" s="69"/>
      <c r="E25" s="70"/>
      <c r="F25" s="67" t="str">
        <f t="shared" si="1"/>
        <v/>
      </c>
      <c r="G25" s="68"/>
      <c r="H25" s="66" t="str">
        <f t="shared" si="2"/>
        <v/>
      </c>
      <c r="I25" s="69"/>
      <c r="J25" s="70"/>
      <c r="K25" s="67" t="str">
        <f t="shared" si="3"/>
        <v/>
      </c>
      <c r="L25" s="68"/>
      <c r="M25" s="66" t="str">
        <f t="shared" si="4"/>
        <v/>
      </c>
      <c r="N25" s="69"/>
      <c r="O25" s="70"/>
      <c r="P25" s="67" t="str">
        <f t="shared" si="5"/>
        <v/>
      </c>
      <c r="Q25" s="68"/>
      <c r="R25" s="66" t="str">
        <f t="shared" si="6"/>
        <v/>
      </c>
      <c r="S25" s="69"/>
      <c r="T25" s="70"/>
      <c r="U25" s="67" t="str">
        <f t="shared" si="7"/>
        <v/>
      </c>
      <c r="V25" s="68"/>
      <c r="W25" s="66" t="str">
        <f t="shared" si="8"/>
        <v/>
      </c>
      <c r="X25" s="69"/>
      <c r="Y25" s="70"/>
      <c r="Z25" s="67" t="str">
        <f t="shared" si="9"/>
        <v/>
      </c>
      <c r="AA25" s="68"/>
      <c r="AB25" s="20" t="str">
        <f t="shared" si="10"/>
        <v/>
      </c>
      <c r="AC25" s="69"/>
      <c r="AD25" s="70"/>
      <c r="AE25" s="67" t="str">
        <f t="shared" si="11"/>
        <v/>
      </c>
    </row>
    <row r="26" spans="1:31" ht="33" customHeight="1" thickBot="1" x14ac:dyDescent="0.3">
      <c r="A26" s="82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14</v>
      </c>
      <c r="H26" s="17">
        <f t="shared" si="12"/>
        <v>1</v>
      </c>
      <c r="I26" s="18">
        <f t="shared" si="12"/>
        <v>151534.63</v>
      </c>
      <c r="J26" s="18">
        <f t="shared" si="12"/>
        <v>181973.62390000001</v>
      </c>
      <c r="K26" s="19">
        <f t="shared" si="12"/>
        <v>1</v>
      </c>
      <c r="L26" s="16">
        <f t="shared" si="12"/>
        <v>4</v>
      </c>
      <c r="M26" s="17">
        <f t="shared" si="12"/>
        <v>1</v>
      </c>
      <c r="N26" s="18">
        <f t="shared" si="12"/>
        <v>12594.628099173553</v>
      </c>
      <c r="O26" s="18">
        <f t="shared" si="12"/>
        <v>15239.5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5" customFormat="1" ht="18.600000000000001" customHeight="1" x14ac:dyDescent="0.25">
      <c r="B27" s="26"/>
      <c r="H27" s="26"/>
      <c r="N27" s="26"/>
    </row>
    <row r="28" spans="1:31" s="49" customFormat="1" ht="34.35" hidden="1" customHeight="1" x14ac:dyDescent="0.25">
      <c r="A28" s="127" t="s">
        <v>60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350000000000001" hidden="1" customHeight="1" x14ac:dyDescent="0.25">
      <c r="A29" s="128" t="s">
        <v>61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4.1" customHeight="1" x14ac:dyDescent="0.25">
      <c r="A30" s="123" t="s">
        <v>36</v>
      </c>
      <c r="B30" s="123"/>
      <c r="C30" s="123"/>
      <c r="D30" s="123"/>
      <c r="E30" s="123"/>
      <c r="F30" s="123"/>
      <c r="G30" s="123"/>
      <c r="H30" s="123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25">
      <c r="A32" s="104" t="s">
        <v>10</v>
      </c>
      <c r="B32" s="109" t="s">
        <v>17</v>
      </c>
      <c r="C32" s="110"/>
      <c r="D32" s="110"/>
      <c r="E32" s="110"/>
      <c r="F32" s="111"/>
      <c r="G32" s="25"/>
      <c r="J32" s="115" t="s">
        <v>15</v>
      </c>
      <c r="K32" s="116"/>
      <c r="L32" s="109" t="s">
        <v>16</v>
      </c>
      <c r="M32" s="110"/>
      <c r="N32" s="110"/>
      <c r="O32" s="110"/>
      <c r="P32" s="111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">
      <c r="A33" s="105"/>
      <c r="B33" s="124"/>
      <c r="C33" s="125"/>
      <c r="D33" s="125"/>
      <c r="E33" s="125"/>
      <c r="F33" s="126"/>
      <c r="G33" s="25"/>
      <c r="J33" s="117"/>
      <c r="K33" s="118"/>
      <c r="L33" s="112"/>
      <c r="M33" s="113"/>
      <c r="N33" s="113"/>
      <c r="O33" s="113"/>
      <c r="P33" s="114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thickBot="1" x14ac:dyDescent="0.3">
      <c r="A34" s="106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19"/>
      <c r="K34" s="120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25">
      <c r="A35" s="41" t="s">
        <v>25</v>
      </c>
      <c r="B35" s="9">
        <f t="shared" ref="B35:B46" si="13">B13+G13+L13+Q13+AA13+V13</f>
        <v>1</v>
      </c>
      <c r="C35" s="8">
        <f t="shared" ref="C35:C46" si="14">IF(B35,B35/$B$48,"")</f>
        <v>5.5555555555555552E-2</v>
      </c>
      <c r="D35" s="10">
        <f t="shared" ref="D35:D46" si="15">D13+I13+N13+S13+AC13+X13</f>
        <v>8199.5</v>
      </c>
      <c r="E35" s="11">
        <f t="shared" ref="E35:E46" si="16">E13+J13+O13+T13+AD13+Y13</f>
        <v>9921.3950000000004</v>
      </c>
      <c r="F35" s="21">
        <f t="shared" ref="F35:F44" si="17">IF(E35,E35/$E$48,"")</f>
        <v>5.0307985613730247E-2</v>
      </c>
      <c r="J35" s="151" t="s">
        <v>3</v>
      </c>
      <c r="K35" s="152"/>
      <c r="L35" s="57">
        <f>B26</f>
        <v>0</v>
      </c>
      <c r="M35" s="8" t="str">
        <f t="shared" ref="M35:M40" si="18">IF(L35,L35/$L$41,"")</f>
        <v/>
      </c>
      <c r="N35" s="58">
        <f>D26</f>
        <v>0</v>
      </c>
      <c r="O35" s="58">
        <f>E26</f>
        <v>0</v>
      </c>
      <c r="P35" s="59" t="str">
        <f t="shared" ref="P35:P40" si="19">IF(O35,O35/$O$41,"")</f>
        <v/>
      </c>
    </row>
    <row r="36" spans="1:33" s="25" customFormat="1" ht="30" customHeight="1" x14ac:dyDescent="0.25">
      <c r="A36" s="43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7" t="s">
        <v>1</v>
      </c>
      <c r="K36" s="148"/>
      <c r="L36" s="60">
        <f>G26</f>
        <v>14</v>
      </c>
      <c r="M36" s="8">
        <f t="shared" si="18"/>
        <v>0.77777777777777779</v>
      </c>
      <c r="N36" s="61">
        <f>I26</f>
        <v>151534.63</v>
      </c>
      <c r="O36" s="61">
        <f>J26</f>
        <v>181973.62390000001</v>
      </c>
      <c r="P36" s="59">
        <f t="shared" si="19"/>
        <v>0.92272573093194632</v>
      </c>
    </row>
    <row r="37" spans="1:33" ht="30" customHeight="1" x14ac:dyDescent="0.25">
      <c r="A37" s="43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J37" s="147" t="s">
        <v>2</v>
      </c>
      <c r="K37" s="148"/>
      <c r="L37" s="60">
        <f>L26</f>
        <v>4</v>
      </c>
      <c r="M37" s="8">
        <f t="shared" si="18"/>
        <v>0.22222222222222221</v>
      </c>
      <c r="N37" s="61">
        <f>N26</f>
        <v>12594.628099173553</v>
      </c>
      <c r="O37" s="61">
        <f>O26</f>
        <v>15239.5</v>
      </c>
      <c r="P37" s="59">
        <f t="shared" si="19"/>
        <v>7.7274269068053639E-2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5"/>
      <c r="J38" s="147" t="s">
        <v>34</v>
      </c>
      <c r="K38" s="148"/>
      <c r="L38" s="60">
        <f>Q26</f>
        <v>0</v>
      </c>
      <c r="M38" s="8" t="str">
        <f t="shared" si="18"/>
        <v/>
      </c>
      <c r="N38" s="61">
        <f>S26</f>
        <v>0</v>
      </c>
      <c r="O38" s="61">
        <f>T26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3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J39" s="147" t="s">
        <v>5</v>
      </c>
      <c r="K39" s="148"/>
      <c r="L39" s="60">
        <f>V26</f>
        <v>0</v>
      </c>
      <c r="M39" s="8" t="str">
        <f t="shared" si="18"/>
        <v/>
      </c>
      <c r="N39" s="61">
        <f>X26</f>
        <v>0</v>
      </c>
      <c r="O39" s="61">
        <f>Y26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25">
      <c r="A40" s="44" t="s">
        <v>33</v>
      </c>
      <c r="B40" s="15">
        <f t="shared" si="13"/>
        <v>1</v>
      </c>
      <c r="C40" s="8">
        <f t="shared" si="14"/>
        <v>5.5555555555555552E-2</v>
      </c>
      <c r="D40" s="13">
        <f t="shared" si="15"/>
        <v>90500.01</v>
      </c>
      <c r="E40" s="22">
        <f t="shared" si="16"/>
        <v>109505.01209999999</v>
      </c>
      <c r="F40" s="21">
        <f t="shared" si="17"/>
        <v>0.55526229661838433</v>
      </c>
      <c r="G40" s="25"/>
      <c r="J40" s="147" t="s">
        <v>4</v>
      </c>
      <c r="K40" s="148"/>
      <c r="L40" s="60">
        <f>AA26</f>
        <v>0</v>
      </c>
      <c r="M40" s="8" t="str">
        <f t="shared" si="18"/>
        <v/>
      </c>
      <c r="N40" s="61">
        <f>AC26</f>
        <v>0</v>
      </c>
      <c r="O40" s="61">
        <f>AD26</f>
        <v>0</v>
      </c>
      <c r="P40" s="59" t="str">
        <f t="shared" si="1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">
      <c r="A41" s="44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23">
        <f t="shared" si="16"/>
        <v>0</v>
      </c>
      <c r="F41" s="21" t="str">
        <f t="shared" si="17"/>
        <v/>
      </c>
      <c r="G41" s="25"/>
      <c r="J41" s="149" t="s">
        <v>0</v>
      </c>
      <c r="K41" s="150"/>
      <c r="L41" s="83">
        <f>SUM(L35:L40)</f>
        <v>18</v>
      </c>
      <c r="M41" s="17">
        <f>SUM(M35:M40)</f>
        <v>1</v>
      </c>
      <c r="N41" s="84">
        <f>SUM(N35:N40)</f>
        <v>164129.25809917354</v>
      </c>
      <c r="O41" s="85">
        <f>SUM(O35:O40)</f>
        <v>197213.12390000001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5" t="s">
        <v>29</v>
      </c>
      <c r="B42" s="12">
        <f t="shared" si="13"/>
        <v>16</v>
      </c>
      <c r="C42" s="8">
        <f t="shared" si="14"/>
        <v>0.88888888888888884</v>
      </c>
      <c r="D42" s="13">
        <f t="shared" si="15"/>
        <v>65429.748099173557</v>
      </c>
      <c r="E42" s="23">
        <f t="shared" si="16"/>
        <v>77786.716799999995</v>
      </c>
      <c r="F42" s="21">
        <f t="shared" si="17"/>
        <v>0.39442971776788527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hidden="1" customHeight="1" x14ac:dyDescent="0.25">
      <c r="A43" s="95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25">
      <c r="A44" s="80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25">
      <c r="A45" s="94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2"/>
      <c r="H45" s="52"/>
      <c r="I45" s="50"/>
      <c r="J45" s="50"/>
      <c r="K45" s="50"/>
      <c r="L45" s="102"/>
      <c r="M45" s="51"/>
      <c r="N45" s="47"/>
      <c r="O45" s="47"/>
      <c r="P45" s="50"/>
      <c r="Q45" s="50"/>
      <c r="R45" s="102"/>
      <c r="S45" s="47"/>
      <c r="T45" s="47"/>
      <c r="U45" s="47"/>
      <c r="V45" s="50"/>
      <c r="W45" s="50"/>
      <c r="X45" s="102"/>
      <c r="Y45" s="49"/>
      <c r="Z45" s="49"/>
      <c r="AA45" s="49"/>
      <c r="AB45" s="49"/>
      <c r="AC45" s="50"/>
      <c r="AD45" s="50"/>
      <c r="AE45" s="102"/>
    </row>
    <row r="46" spans="1:33" s="53" customFormat="1" ht="40.700000000000003" customHeight="1" x14ac:dyDescent="0.25">
      <c r="A46" s="94" t="s">
        <v>59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2"/>
      <c r="H46" s="52"/>
      <c r="I46" s="50"/>
      <c r="J46" s="50"/>
      <c r="K46" s="50"/>
      <c r="L46" s="96"/>
      <c r="M46" s="51"/>
      <c r="N46" s="47"/>
      <c r="O46" s="47"/>
      <c r="P46" s="50"/>
      <c r="Q46" s="50"/>
      <c r="R46" s="96"/>
      <c r="S46" s="47"/>
      <c r="T46" s="47"/>
      <c r="U46" s="47"/>
      <c r="V46" s="50"/>
      <c r="W46" s="50"/>
      <c r="X46" s="96"/>
      <c r="Y46" s="49"/>
      <c r="Z46" s="49"/>
      <c r="AA46" s="49"/>
      <c r="AB46" s="49"/>
      <c r="AC46" s="50"/>
      <c r="AD46" s="50"/>
      <c r="AE46" s="96"/>
    </row>
    <row r="47" spans="1:33" s="53" customFormat="1" ht="30" customHeight="1" x14ac:dyDescent="0.25">
      <c r="A47" s="97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">
      <c r="A48" s="64" t="s">
        <v>0</v>
      </c>
      <c r="B48" s="16">
        <f>SUM(B35:B47)</f>
        <v>18</v>
      </c>
      <c r="C48" s="17">
        <f>SUM(C35:C47)</f>
        <v>1</v>
      </c>
      <c r="D48" s="18">
        <f>SUM(D35:D47)</f>
        <v>164129.25809917354</v>
      </c>
      <c r="E48" s="18">
        <f>SUM(E35:E47)</f>
        <v>197213.12390000001</v>
      </c>
      <c r="F48" s="19">
        <f>SUM(F35:F47)</f>
        <v>0.99999999999999989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25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25">
      <c r="B50" s="26"/>
      <c r="H50" s="26"/>
      <c r="N50" s="26"/>
    </row>
    <row r="51" spans="1:33" s="25" customFormat="1" x14ac:dyDescent="0.25">
      <c r="B51" s="26"/>
      <c r="H51" s="26"/>
      <c r="N51" s="26"/>
    </row>
    <row r="52" spans="1:33" s="25" customFormat="1" x14ac:dyDescent="0.25">
      <c r="B52" s="26"/>
      <c r="H52" s="26"/>
      <c r="N52" s="26"/>
    </row>
    <row r="53" spans="1:33" s="25" customFormat="1" x14ac:dyDescent="0.25">
      <c r="B53" s="26"/>
      <c r="H53" s="26"/>
      <c r="N53" s="26"/>
    </row>
    <row r="54" spans="1:33" s="25" customFormat="1" x14ac:dyDescent="0.25">
      <c r="B54" s="26"/>
      <c r="H54" s="26"/>
      <c r="N54" s="26"/>
    </row>
    <row r="55" spans="1:33" s="25" customFormat="1" x14ac:dyDescent="0.25">
      <c r="B55" s="26"/>
      <c r="H55" s="26"/>
      <c r="N55" s="26"/>
    </row>
    <row r="56" spans="1:33" s="25" customFormat="1" x14ac:dyDescent="0.25">
      <c r="B56" s="26"/>
      <c r="H56" s="26"/>
      <c r="N56" s="26"/>
    </row>
    <row r="57" spans="1:33" s="25" customFormat="1" x14ac:dyDescent="0.25">
      <c r="B57" s="26"/>
      <c r="H57" s="26"/>
      <c r="N57" s="26"/>
    </row>
    <row r="58" spans="1:33" s="25" customFormat="1" x14ac:dyDescent="0.25">
      <c r="B58" s="26"/>
      <c r="H58" s="26"/>
      <c r="N58" s="26"/>
    </row>
    <row r="59" spans="1:33" s="25" customFormat="1" x14ac:dyDescent="0.25">
      <c r="B59" s="26"/>
      <c r="H59" s="26"/>
      <c r="N59" s="26"/>
    </row>
    <row r="60" spans="1:33" s="25" customFormat="1" x14ac:dyDescent="0.25">
      <c r="B60" s="26"/>
      <c r="H60" s="26"/>
      <c r="N60" s="26"/>
    </row>
    <row r="61" spans="1:33" s="25" customFormat="1" x14ac:dyDescent="0.25">
      <c r="B61" s="26"/>
      <c r="H61" s="26"/>
      <c r="N61" s="26"/>
    </row>
    <row r="62" spans="1:33" s="25" customFormat="1" x14ac:dyDescent="0.25">
      <c r="B62" s="26"/>
      <c r="H62" s="26"/>
      <c r="N62" s="26"/>
    </row>
    <row r="63" spans="1:33" s="25" customFormat="1" x14ac:dyDescent="0.25">
      <c r="B63" s="26"/>
      <c r="H63" s="26"/>
      <c r="N63" s="26"/>
    </row>
    <row r="64" spans="1:33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H106" s="26"/>
      <c r="N106" s="26"/>
    </row>
    <row r="107" spans="2:21" s="25" customFormat="1" x14ac:dyDescent="0.25">
      <c r="B107" s="26"/>
      <c r="H107" s="26"/>
      <c r="N107" s="26"/>
    </row>
    <row r="108" spans="2:21" s="25" customFormat="1" x14ac:dyDescent="0.25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25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25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password="C9C3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18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33" zoomScale="80" zoomScaleNormal="80" workbookViewId="0">
      <selection activeCell="E42" sqref="E42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570312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42578125" style="27" customWidth="1"/>
    <col min="8" max="8" width="10.85546875" style="62" customWidth="1"/>
    <col min="9" max="9" width="17.42578125" style="27" customWidth="1"/>
    <col min="10" max="10" width="20" style="27" customWidth="1"/>
    <col min="11" max="12" width="11.42578125" style="27" customWidth="1"/>
    <col min="13" max="13" width="10.5703125" style="27" customWidth="1"/>
    <col min="14" max="14" width="18.85546875" style="62" customWidth="1"/>
    <col min="15" max="15" width="19.570312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42578125" style="27" customWidth="1"/>
    <col min="26" max="26" width="9.570312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38</v>
      </c>
      <c r="B7" s="31" t="s">
        <v>54</v>
      </c>
      <c r="C7" s="32"/>
      <c r="D7" s="32"/>
      <c r="E7" s="32"/>
      <c r="F7" s="32"/>
      <c r="G7" s="33"/>
      <c r="H7" s="73"/>
      <c r="I7" s="90" t="s">
        <v>46</v>
      </c>
      <c r="J7" s="91">
        <v>45834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Fundació Barcelona Institute of Technology for the Habitat (BIT HÀBITAT)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29" t="s">
        <v>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</row>
    <row r="11" spans="1:31" ht="30" customHeight="1" thickBot="1" x14ac:dyDescent="0.3">
      <c r="A11" s="121" t="s">
        <v>10</v>
      </c>
      <c r="B11" s="132" t="s">
        <v>3</v>
      </c>
      <c r="C11" s="133"/>
      <c r="D11" s="133"/>
      <c r="E11" s="133"/>
      <c r="F11" s="134"/>
      <c r="G11" s="135" t="s">
        <v>1</v>
      </c>
      <c r="H11" s="136"/>
      <c r="I11" s="136"/>
      <c r="J11" s="136"/>
      <c r="K11" s="137"/>
      <c r="L11" s="107" t="s">
        <v>2</v>
      </c>
      <c r="M11" s="108"/>
      <c r="N11" s="108"/>
      <c r="O11" s="108"/>
      <c r="P11" s="108"/>
      <c r="Q11" s="138" t="s">
        <v>34</v>
      </c>
      <c r="R11" s="139"/>
      <c r="S11" s="139"/>
      <c r="T11" s="139"/>
      <c r="U11" s="140"/>
      <c r="V11" s="144" t="s">
        <v>5</v>
      </c>
      <c r="W11" s="145"/>
      <c r="X11" s="145"/>
      <c r="Y11" s="145"/>
      <c r="Z11" s="146"/>
      <c r="AA11" s="141" t="s">
        <v>4</v>
      </c>
      <c r="AB11" s="142"/>
      <c r="AC11" s="142"/>
      <c r="AD11" s="142"/>
      <c r="AE11" s="143"/>
    </row>
    <row r="12" spans="1:31" ht="39" customHeight="1" thickBot="1" x14ac:dyDescent="0.3">
      <c r="A12" s="122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/>
      <c r="H13" s="20" t="str">
        <f t="shared" ref="H13:H24" si="2">IF(G13,G13/$G$26,"")</f>
        <v/>
      </c>
      <c r="I13" s="4"/>
      <c r="J13" s="5"/>
      <c r="K13" s="21" t="str">
        <f t="shared" ref="K13:K24" si="3">IF(J13,J13/$J$26,"")</f>
        <v/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8</v>
      </c>
      <c r="H20" s="66">
        <f t="shared" si="2"/>
        <v>1</v>
      </c>
      <c r="I20" s="69">
        <v>10019.33</v>
      </c>
      <c r="J20" s="70">
        <v>11648.25</v>
      </c>
      <c r="K20" s="21">
        <f t="shared" si="3"/>
        <v>1</v>
      </c>
      <c r="L20" s="68">
        <v>1</v>
      </c>
      <c r="M20" s="66">
        <f t="shared" si="4"/>
        <v>1</v>
      </c>
      <c r="N20" s="69">
        <v>1500</v>
      </c>
      <c r="O20" s="70">
        <v>1815</v>
      </c>
      <c r="P20" s="67">
        <f t="shared" si="5"/>
        <v>1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50000000000003" customHeight="1" x14ac:dyDescent="0.25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100"/>
      <c r="Y24" s="101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25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/>
      <c r="H25" s="66" t="str">
        <f t="shared" ref="H25" si="13">IF(G25,G25/$G$26,"")</f>
        <v/>
      </c>
      <c r="I25" s="69"/>
      <c r="J25" s="70"/>
      <c r="K25" s="67" t="str">
        <f t="shared" ref="K25" si="14">IF(J25,J25/$J$26,"")</f>
        <v/>
      </c>
      <c r="L25" s="68"/>
      <c r="M25" s="66" t="str">
        <f t="shared" ref="M25" si="15">IF(L25,L25/$L$26,"")</f>
        <v/>
      </c>
      <c r="N25" s="69"/>
      <c r="O25" s="70"/>
      <c r="P25" s="67" t="str">
        <f t="shared" ref="P25" si="16">IF(O25,O25/$O$26,"")</f>
        <v/>
      </c>
      <c r="Q25" s="68"/>
      <c r="R25" s="66" t="str">
        <f t="shared" ref="R25" si="17">IF(Q25,Q25/$Q$26,"")</f>
        <v/>
      </c>
      <c r="S25" s="69"/>
      <c r="T25" s="70"/>
      <c r="U25" s="67" t="str">
        <f t="shared" si="7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">
      <c r="A26" s="82" t="s">
        <v>0</v>
      </c>
      <c r="B26" s="16">
        <f t="shared" ref="B26:AE26" si="22">SUM(B13:B25)</f>
        <v>0</v>
      </c>
      <c r="C26" s="17">
        <f t="shared" si="22"/>
        <v>0</v>
      </c>
      <c r="D26" s="18">
        <f t="shared" si="22"/>
        <v>0</v>
      </c>
      <c r="E26" s="18">
        <f t="shared" si="22"/>
        <v>0</v>
      </c>
      <c r="F26" s="19">
        <f t="shared" si="22"/>
        <v>0</v>
      </c>
      <c r="G26" s="16">
        <f t="shared" si="22"/>
        <v>8</v>
      </c>
      <c r="H26" s="17">
        <f t="shared" si="22"/>
        <v>1</v>
      </c>
      <c r="I26" s="18">
        <f t="shared" si="22"/>
        <v>10019.33</v>
      </c>
      <c r="J26" s="18">
        <f t="shared" si="22"/>
        <v>11648.25</v>
      </c>
      <c r="K26" s="19">
        <f t="shared" si="22"/>
        <v>1</v>
      </c>
      <c r="L26" s="16">
        <f t="shared" si="22"/>
        <v>1</v>
      </c>
      <c r="M26" s="17">
        <f t="shared" si="22"/>
        <v>1</v>
      </c>
      <c r="N26" s="18">
        <f t="shared" si="22"/>
        <v>1500</v>
      </c>
      <c r="O26" s="18">
        <f t="shared" si="22"/>
        <v>1815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" customHeight="1" x14ac:dyDescent="0.25">
      <c r="B27" s="26"/>
      <c r="H27" s="26"/>
      <c r="N27" s="26"/>
    </row>
    <row r="28" spans="1:31" s="49" customFormat="1" ht="34.35" hidden="1" customHeight="1" x14ac:dyDescent="0.25">
      <c r="A28" s="127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350000000000001" hidden="1" customHeight="1" x14ac:dyDescent="0.25">
      <c r="A29" s="128" t="str">
        <f>'CONTRACTACIO 1r TR 2024'!A29:Q29</f>
        <v>https://bcnroc.ajuntament.barcelona.cat/jspui/bitstream/11703/117122/5/GM_Pressupost_2020.pdf#page=218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4.1" customHeight="1" x14ac:dyDescent="0.25">
      <c r="A30" s="123" t="s">
        <v>36</v>
      </c>
      <c r="B30" s="123"/>
      <c r="C30" s="123"/>
      <c r="D30" s="123"/>
      <c r="E30" s="123"/>
      <c r="F30" s="123"/>
      <c r="G30" s="123"/>
      <c r="H30" s="123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25">
      <c r="A32" s="104" t="s">
        <v>10</v>
      </c>
      <c r="B32" s="109" t="s">
        <v>17</v>
      </c>
      <c r="C32" s="110"/>
      <c r="D32" s="110"/>
      <c r="E32" s="110"/>
      <c r="F32" s="111"/>
      <c r="G32" s="25"/>
      <c r="J32" s="115" t="s">
        <v>15</v>
      </c>
      <c r="K32" s="116"/>
      <c r="L32" s="109" t="s">
        <v>16</v>
      </c>
      <c r="M32" s="110"/>
      <c r="N32" s="110"/>
      <c r="O32" s="110"/>
      <c r="P32" s="111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">
      <c r="A33" s="105"/>
      <c r="B33" s="112"/>
      <c r="C33" s="113"/>
      <c r="D33" s="113"/>
      <c r="E33" s="113"/>
      <c r="F33" s="114"/>
      <c r="G33" s="25"/>
      <c r="J33" s="117"/>
      <c r="K33" s="118"/>
      <c r="L33" s="112"/>
      <c r="M33" s="113"/>
      <c r="N33" s="113"/>
      <c r="O33" s="113"/>
      <c r="P33" s="114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thickBot="1" x14ac:dyDescent="0.3">
      <c r="A34" s="106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19"/>
      <c r="K34" s="120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25">
      <c r="A35" s="41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1" t="s">
        <v>3</v>
      </c>
      <c r="K35" s="152"/>
      <c r="L35" s="57">
        <f>B26</f>
        <v>0</v>
      </c>
      <c r="M35" s="8" t="str">
        <f t="shared" ref="M35:M40" si="28">IF(L35,L35/$L$41,"")</f>
        <v/>
      </c>
      <c r="N35" s="58">
        <f>D26</f>
        <v>0</v>
      </c>
      <c r="O35" s="58">
        <f>E26</f>
        <v>0</v>
      </c>
      <c r="P35" s="59" t="str">
        <f t="shared" ref="P35:P40" si="29">IF(O35,O35/$O$41,"")</f>
        <v/>
      </c>
    </row>
    <row r="36" spans="1:33" s="25" customFormat="1" ht="30" customHeight="1" x14ac:dyDescent="0.25">
      <c r="A36" s="43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7" t="s">
        <v>1</v>
      </c>
      <c r="K36" s="148"/>
      <c r="L36" s="60">
        <f>G26</f>
        <v>8</v>
      </c>
      <c r="M36" s="8">
        <f t="shared" si="28"/>
        <v>0.88888888888888884</v>
      </c>
      <c r="N36" s="61">
        <f>I26</f>
        <v>10019.33</v>
      </c>
      <c r="O36" s="61">
        <f>J26</f>
        <v>11648.25</v>
      </c>
      <c r="P36" s="59">
        <f t="shared" si="29"/>
        <v>0.86518856888195639</v>
      </c>
    </row>
    <row r="37" spans="1:33" ht="30" customHeight="1" x14ac:dyDescent="0.25">
      <c r="A37" s="43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47" t="s">
        <v>2</v>
      </c>
      <c r="K37" s="148"/>
      <c r="L37" s="60">
        <f>L26</f>
        <v>1</v>
      </c>
      <c r="M37" s="8">
        <f t="shared" si="28"/>
        <v>0.1111111111111111</v>
      </c>
      <c r="N37" s="61">
        <f>N26</f>
        <v>1500</v>
      </c>
      <c r="O37" s="61">
        <f>O26</f>
        <v>1815</v>
      </c>
      <c r="P37" s="59">
        <f t="shared" si="29"/>
        <v>0.13481143111804356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5"/>
      <c r="J38" s="147" t="s">
        <v>34</v>
      </c>
      <c r="K38" s="148"/>
      <c r="L38" s="60">
        <f>Q26</f>
        <v>0</v>
      </c>
      <c r="M38" s="8" t="str">
        <f t="shared" si="28"/>
        <v/>
      </c>
      <c r="N38" s="61">
        <f>S26</f>
        <v>0</v>
      </c>
      <c r="O38" s="61">
        <f>T26</f>
        <v>0</v>
      </c>
      <c r="P38" s="59" t="str">
        <f t="shared" si="2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7" t="s">
        <v>5</v>
      </c>
      <c r="K39" s="148"/>
      <c r="L39" s="60">
        <f>V26</f>
        <v>0</v>
      </c>
      <c r="M39" s="8" t="str">
        <f t="shared" si="28"/>
        <v/>
      </c>
      <c r="N39" s="61">
        <f>X26</f>
        <v>0</v>
      </c>
      <c r="O39" s="61">
        <f>Y26</f>
        <v>0</v>
      </c>
      <c r="P39" s="59" t="str">
        <f t="shared" si="2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25">
      <c r="A40" s="44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5"/>
      <c r="J40" s="147" t="s">
        <v>4</v>
      </c>
      <c r="K40" s="148"/>
      <c r="L40" s="60">
        <f>AA26</f>
        <v>0</v>
      </c>
      <c r="M40" s="8" t="str">
        <f t="shared" si="28"/>
        <v/>
      </c>
      <c r="N40" s="61">
        <f>AC26</f>
        <v>0</v>
      </c>
      <c r="O40" s="61">
        <f>AD26</f>
        <v>0</v>
      </c>
      <c r="P40" s="59" t="str">
        <f t="shared" si="2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">
      <c r="A41" s="44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23">
        <f t="shared" si="26"/>
        <v>0</v>
      </c>
      <c r="F41" s="21" t="str">
        <f t="shared" si="27"/>
        <v/>
      </c>
      <c r="G41" s="25"/>
      <c r="J41" s="149" t="s">
        <v>0</v>
      </c>
      <c r="K41" s="150"/>
      <c r="L41" s="83">
        <f>SUM(L35:L40)</f>
        <v>9</v>
      </c>
      <c r="M41" s="17">
        <f>SUM(M35:M40)</f>
        <v>1</v>
      </c>
      <c r="N41" s="84">
        <f>SUM(N35:N40)</f>
        <v>11519.33</v>
      </c>
      <c r="O41" s="85">
        <f>SUM(O35:O40)</f>
        <v>13463.25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5" t="s">
        <v>29</v>
      </c>
      <c r="B42" s="12">
        <f t="shared" si="23"/>
        <v>9</v>
      </c>
      <c r="C42" s="8">
        <f t="shared" si="24"/>
        <v>1</v>
      </c>
      <c r="D42" s="13">
        <f t="shared" si="25"/>
        <v>11519.33</v>
      </c>
      <c r="E42" s="23">
        <f t="shared" si="26"/>
        <v>13463.25</v>
      </c>
      <c r="F42" s="21">
        <f t="shared" si="27"/>
        <v>1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hidden="1" customHeight="1" x14ac:dyDescent="0.25">
      <c r="A43" s="46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25">
      <c r="A44" s="80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25">
      <c r="A45" s="94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00000000000003" customHeight="1" x14ac:dyDescent="0.25">
      <c r="A46" s="94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25">
      <c r="A47" s="94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">
      <c r="A48" s="64" t="s">
        <v>0</v>
      </c>
      <c r="B48" s="16">
        <f>SUM(B35:B47)</f>
        <v>9</v>
      </c>
      <c r="C48" s="17">
        <f>SUM(C35:C47)</f>
        <v>1</v>
      </c>
      <c r="D48" s="18">
        <f>SUM(D35:D47)</f>
        <v>11519.33</v>
      </c>
      <c r="E48" s="18">
        <f>SUM(E35:E47)</f>
        <v>13463.25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25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25">
      <c r="B50" s="26"/>
      <c r="H50" s="26"/>
      <c r="N50" s="26"/>
    </row>
    <row r="51" spans="1:33" s="25" customFormat="1" x14ac:dyDescent="0.25">
      <c r="B51" s="26"/>
      <c r="H51" s="26"/>
      <c r="N51" s="26"/>
    </row>
    <row r="52" spans="1:33" s="25" customFormat="1" x14ac:dyDescent="0.25">
      <c r="B52" s="26"/>
      <c r="H52" s="26"/>
      <c r="N52" s="26"/>
    </row>
    <row r="53" spans="1:33" s="25" customFormat="1" x14ac:dyDescent="0.25">
      <c r="B53" s="26"/>
      <c r="H53" s="26"/>
      <c r="N53" s="26"/>
    </row>
    <row r="54" spans="1:33" s="25" customFormat="1" x14ac:dyDescent="0.25">
      <c r="B54" s="26"/>
      <c r="H54" s="26"/>
      <c r="N54" s="26"/>
    </row>
    <row r="55" spans="1:33" s="25" customFormat="1" x14ac:dyDescent="0.25">
      <c r="B55" s="26"/>
      <c r="H55" s="26"/>
      <c r="N55" s="26"/>
    </row>
    <row r="56" spans="1:33" s="25" customFormat="1" x14ac:dyDescent="0.25">
      <c r="B56" s="26"/>
      <c r="H56" s="26"/>
      <c r="N56" s="26"/>
    </row>
    <row r="57" spans="1:33" s="25" customFormat="1" x14ac:dyDescent="0.25">
      <c r="B57" s="26"/>
      <c r="H57" s="26"/>
      <c r="N57" s="26"/>
    </row>
    <row r="58" spans="1:33" s="25" customFormat="1" x14ac:dyDescent="0.25">
      <c r="B58" s="26"/>
      <c r="H58" s="26"/>
      <c r="N58" s="26"/>
    </row>
    <row r="59" spans="1:33" s="25" customFormat="1" x14ac:dyDescent="0.25">
      <c r="B59" s="26"/>
      <c r="H59" s="26"/>
      <c r="N59" s="26"/>
    </row>
    <row r="60" spans="1:33" s="25" customFormat="1" x14ac:dyDescent="0.25">
      <c r="B60" s="26"/>
      <c r="H60" s="26"/>
      <c r="N60" s="26"/>
    </row>
    <row r="61" spans="1:33" s="25" customFormat="1" x14ac:dyDescent="0.25">
      <c r="B61" s="26"/>
      <c r="H61" s="26"/>
      <c r="N61" s="26"/>
    </row>
    <row r="62" spans="1:33" s="25" customFormat="1" x14ac:dyDescent="0.25">
      <c r="B62" s="26"/>
      <c r="H62" s="26"/>
      <c r="N62" s="26"/>
    </row>
    <row r="63" spans="1:33" s="25" customFormat="1" x14ac:dyDescent="0.25">
      <c r="B63" s="26"/>
      <c r="H63" s="26"/>
      <c r="N63" s="26"/>
    </row>
    <row r="64" spans="1:33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H106" s="26"/>
      <c r="N106" s="26"/>
    </row>
    <row r="107" spans="2:21" s="25" customFormat="1" x14ac:dyDescent="0.25">
      <c r="B107" s="26"/>
      <c r="H107" s="26"/>
      <c r="N107" s="26"/>
    </row>
    <row r="108" spans="2:21" s="25" customFormat="1" x14ac:dyDescent="0.25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25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25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zoomScale="80" zoomScaleNormal="80" workbookViewId="0">
      <selection activeCell="J20" sqref="J20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570312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42578125" style="27" customWidth="1"/>
    <col min="8" max="8" width="10.85546875" style="62" customWidth="1"/>
    <col min="9" max="9" width="17.42578125" style="27" customWidth="1"/>
    <col min="10" max="10" width="20" style="27" customWidth="1"/>
    <col min="11" max="12" width="11.42578125" style="27" customWidth="1"/>
    <col min="13" max="13" width="10.5703125" style="27" customWidth="1"/>
    <col min="14" max="14" width="18.85546875" style="62" customWidth="1"/>
    <col min="15" max="15" width="19.570312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42578125" style="27" customWidth="1"/>
    <col min="26" max="26" width="9.570312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39</v>
      </c>
      <c r="B7" s="31" t="s">
        <v>55</v>
      </c>
      <c r="C7" s="32"/>
      <c r="D7" s="32"/>
      <c r="E7" s="32"/>
      <c r="F7" s="32"/>
      <c r="G7" s="33"/>
      <c r="H7" s="73"/>
      <c r="I7" s="90" t="s">
        <v>46</v>
      </c>
      <c r="J7" s="91">
        <v>45834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Fundació Barcelona Institute of Technology for the Habitat (BIT HÀBITAT)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0.100000000000001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29" t="s">
        <v>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</row>
    <row r="11" spans="1:31" ht="30" customHeight="1" thickBot="1" x14ac:dyDescent="0.3">
      <c r="A11" s="121" t="s">
        <v>10</v>
      </c>
      <c r="B11" s="132" t="s">
        <v>3</v>
      </c>
      <c r="C11" s="133"/>
      <c r="D11" s="133"/>
      <c r="E11" s="133"/>
      <c r="F11" s="134"/>
      <c r="G11" s="135" t="s">
        <v>1</v>
      </c>
      <c r="H11" s="136"/>
      <c r="I11" s="136"/>
      <c r="J11" s="136"/>
      <c r="K11" s="137"/>
      <c r="L11" s="107" t="s">
        <v>2</v>
      </c>
      <c r="M11" s="108"/>
      <c r="N11" s="108"/>
      <c r="O11" s="108"/>
      <c r="P11" s="108"/>
      <c r="Q11" s="138" t="s">
        <v>34</v>
      </c>
      <c r="R11" s="139"/>
      <c r="S11" s="139"/>
      <c r="T11" s="139"/>
      <c r="U11" s="140"/>
      <c r="V11" s="144" t="s">
        <v>5</v>
      </c>
      <c r="W11" s="145"/>
      <c r="X11" s="145"/>
      <c r="Y11" s="145"/>
      <c r="Z11" s="146"/>
      <c r="AA11" s="141" t="s">
        <v>4</v>
      </c>
      <c r="AB11" s="142"/>
      <c r="AC11" s="142"/>
      <c r="AD11" s="142"/>
      <c r="AE11" s="143"/>
    </row>
    <row r="12" spans="1:31" ht="39" customHeight="1" thickBot="1" x14ac:dyDescent="0.3">
      <c r="A12" s="122"/>
      <c r="B12" s="34" t="s">
        <v>7</v>
      </c>
      <c r="C12" s="35" t="s">
        <v>8</v>
      </c>
      <c r="D12" s="36" t="s">
        <v>43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1</v>
      </c>
      <c r="H13" s="20">
        <f t="shared" ref="H13:H24" si="2">IF(G13,G13/$G$26,"")</f>
        <v>0.16666666666666666</v>
      </c>
      <c r="I13" s="4">
        <v>174324</v>
      </c>
      <c r="J13" s="5">
        <v>210932.04</v>
      </c>
      <c r="K13" s="21">
        <f t="shared" ref="K13:K24" si="3">IF(J13,J13/$J$26,"")</f>
        <v>0.84799810180196544</v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5</v>
      </c>
      <c r="H20" s="66">
        <f t="shared" si="2"/>
        <v>0.83333333333333337</v>
      </c>
      <c r="I20" s="69">
        <v>31267</v>
      </c>
      <c r="J20" s="70">
        <v>37809.129999999997</v>
      </c>
      <c r="K20" s="67">
        <f t="shared" si="3"/>
        <v>0.1520018981980345</v>
      </c>
      <c r="L20" s="68"/>
      <c r="M20" s="66" t="str">
        <f t="shared" si="4"/>
        <v/>
      </c>
      <c r="N20" s="69"/>
      <c r="O20" s="70"/>
      <c r="P20" s="67" t="str">
        <f t="shared" si="5"/>
        <v/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39.950000000000003" hidden="1" customHeight="1" x14ac:dyDescent="0.25">
      <c r="A21" s="46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9.950000000000003" customHeight="1" x14ac:dyDescent="0.25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100"/>
      <c r="Y24" s="101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2" customFormat="1" ht="36" customHeight="1" x14ac:dyDescent="0.25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/>
      <c r="H25" s="66" t="str">
        <f t="shared" ref="H25" si="13">IF(G25,G25/$G$26,"")</f>
        <v/>
      </c>
      <c r="I25" s="69"/>
      <c r="J25" s="70"/>
      <c r="K25" s="67" t="str">
        <f t="shared" ref="K25" si="14">IF(J25,J25/$J$26,"")</f>
        <v/>
      </c>
      <c r="L25" s="68"/>
      <c r="M25" s="66" t="str">
        <f t="shared" ref="M25" si="15">IF(L25,L25/$L$26,"")</f>
        <v/>
      </c>
      <c r="N25" s="69"/>
      <c r="O25" s="70"/>
      <c r="P25" s="67" t="str">
        <f t="shared" ref="P25" si="16">IF(O25,O25/$O$26,"")</f>
        <v/>
      </c>
      <c r="Q25" s="68"/>
      <c r="R25" s="66" t="str">
        <f t="shared" ref="R25" si="17">IF(Q25,Q25/$Q$26,"")</f>
        <v/>
      </c>
      <c r="S25" s="69"/>
      <c r="T25" s="70"/>
      <c r="U25" s="67" t="str">
        <f t="shared" si="7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">
      <c r="A26" s="82" t="s">
        <v>0</v>
      </c>
      <c r="B26" s="16">
        <f t="shared" ref="B26:AE26" si="22">SUM(B13:B25)</f>
        <v>0</v>
      </c>
      <c r="C26" s="17">
        <f t="shared" si="22"/>
        <v>0</v>
      </c>
      <c r="D26" s="18">
        <f t="shared" si="22"/>
        <v>0</v>
      </c>
      <c r="E26" s="18">
        <f t="shared" si="22"/>
        <v>0</v>
      </c>
      <c r="F26" s="19">
        <f t="shared" si="22"/>
        <v>0</v>
      </c>
      <c r="G26" s="16">
        <f t="shared" si="22"/>
        <v>6</v>
      </c>
      <c r="H26" s="17">
        <f t="shared" si="22"/>
        <v>1</v>
      </c>
      <c r="I26" s="18">
        <f t="shared" si="22"/>
        <v>205591</v>
      </c>
      <c r="J26" s="18">
        <f t="shared" si="22"/>
        <v>248741.17</v>
      </c>
      <c r="K26" s="19">
        <f t="shared" si="22"/>
        <v>1</v>
      </c>
      <c r="L26" s="16">
        <f t="shared" si="22"/>
        <v>0</v>
      </c>
      <c r="M26" s="17">
        <f t="shared" si="22"/>
        <v>0</v>
      </c>
      <c r="N26" s="18">
        <f t="shared" si="22"/>
        <v>0</v>
      </c>
      <c r="O26" s="18">
        <f t="shared" si="22"/>
        <v>0</v>
      </c>
      <c r="P26" s="19">
        <f t="shared" si="22"/>
        <v>0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.75" customHeight="1" x14ac:dyDescent="0.25">
      <c r="B27" s="26"/>
      <c r="H27" s="26"/>
      <c r="N27" s="26"/>
    </row>
    <row r="28" spans="1:31" s="49" customFormat="1" ht="34.35" hidden="1" customHeight="1" x14ac:dyDescent="0.25">
      <c r="A28" s="127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350000000000001" hidden="1" customHeight="1" x14ac:dyDescent="0.25">
      <c r="A29" s="128" t="str">
        <f>'CONTRACTACIO 1r TR 2024'!A29:Q29</f>
        <v>https://bcnroc.ajuntament.barcelona.cat/jspui/bitstream/11703/117122/5/GM_Pressupost_2020.pdf#page=218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4.1" customHeight="1" x14ac:dyDescent="0.25">
      <c r="A30" s="123" t="s">
        <v>36</v>
      </c>
      <c r="B30" s="123"/>
      <c r="C30" s="123"/>
      <c r="D30" s="123"/>
      <c r="E30" s="123"/>
      <c r="F30" s="123"/>
      <c r="G30" s="123"/>
      <c r="H30" s="123"/>
      <c r="I30" s="50"/>
      <c r="J30" s="50"/>
      <c r="K30" s="50"/>
      <c r="L30" s="87"/>
      <c r="M30" s="51"/>
      <c r="N30" s="47"/>
      <c r="O30" s="47"/>
      <c r="P30" s="50"/>
      <c r="Q30" s="50"/>
      <c r="R30" s="87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25">
      <c r="A32" s="104" t="s">
        <v>10</v>
      </c>
      <c r="B32" s="109" t="s">
        <v>17</v>
      </c>
      <c r="C32" s="110"/>
      <c r="D32" s="110"/>
      <c r="E32" s="110"/>
      <c r="F32" s="111"/>
      <c r="G32" s="25"/>
      <c r="J32" s="115" t="s">
        <v>15</v>
      </c>
      <c r="K32" s="116"/>
      <c r="L32" s="109" t="s">
        <v>16</v>
      </c>
      <c r="M32" s="110"/>
      <c r="N32" s="110"/>
      <c r="O32" s="110"/>
      <c r="P32" s="111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">
      <c r="A33" s="105"/>
      <c r="B33" s="124"/>
      <c r="C33" s="125"/>
      <c r="D33" s="125"/>
      <c r="E33" s="125"/>
      <c r="F33" s="126"/>
      <c r="G33" s="25"/>
      <c r="J33" s="117"/>
      <c r="K33" s="118"/>
      <c r="L33" s="112"/>
      <c r="M33" s="113"/>
      <c r="N33" s="113"/>
      <c r="O33" s="113"/>
      <c r="P33" s="114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thickBot="1" x14ac:dyDescent="0.3">
      <c r="A34" s="106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19"/>
      <c r="K34" s="120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25">
      <c r="A35" s="41" t="s">
        <v>25</v>
      </c>
      <c r="B35" s="9">
        <f t="shared" ref="B35:B46" si="23">B13+G13+L13+Q13+AA13+V13</f>
        <v>1</v>
      </c>
      <c r="C35" s="8">
        <f t="shared" ref="C35:C43" si="24">IF(B35,B35/$B$48,"")</f>
        <v>0.16666666666666666</v>
      </c>
      <c r="D35" s="10">
        <f t="shared" ref="D35:D46" si="25">D13+I13+N13+S13+AC13+X13</f>
        <v>174324</v>
      </c>
      <c r="E35" s="11">
        <f t="shared" ref="E35:E46" si="26">E13+J13+O13+T13+AD13+Y13</f>
        <v>210932.04</v>
      </c>
      <c r="F35" s="21">
        <f t="shared" ref="F35:F44" si="27">IF(E35,E35/$E$48,"")</f>
        <v>0.84799810180196544</v>
      </c>
      <c r="J35" s="151" t="s">
        <v>3</v>
      </c>
      <c r="K35" s="152"/>
      <c r="L35" s="57">
        <f>B26</f>
        <v>0</v>
      </c>
      <c r="M35" s="8" t="str">
        <f>IF(L35,L35/$L$41,"")</f>
        <v/>
      </c>
      <c r="N35" s="58">
        <f>D26</f>
        <v>0</v>
      </c>
      <c r="O35" s="58">
        <f>E26</f>
        <v>0</v>
      </c>
      <c r="P35" s="59" t="str">
        <f>IF(O35,O35/$O$41,"")</f>
        <v/>
      </c>
    </row>
    <row r="36" spans="1:33" s="25" customFormat="1" ht="30" customHeight="1" x14ac:dyDescent="0.25">
      <c r="A36" s="43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7" t="s">
        <v>1</v>
      </c>
      <c r="K36" s="148"/>
      <c r="L36" s="60">
        <f>G26</f>
        <v>6</v>
      </c>
      <c r="M36" s="8">
        <f>IF(L36,L36/$L$41,"")</f>
        <v>1</v>
      </c>
      <c r="N36" s="61">
        <f>I26</f>
        <v>205591</v>
      </c>
      <c r="O36" s="61">
        <f>J26</f>
        <v>248741.17</v>
      </c>
      <c r="P36" s="59">
        <f>IF(O36,O36/$O$41,"")</f>
        <v>1</v>
      </c>
    </row>
    <row r="37" spans="1:33" ht="30" customHeight="1" x14ac:dyDescent="0.25">
      <c r="A37" s="43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47" t="s">
        <v>2</v>
      </c>
      <c r="K37" s="148"/>
      <c r="L37" s="60">
        <f>L26</f>
        <v>0</v>
      </c>
      <c r="M37" s="8" t="str">
        <f>IF(L37,L37/$L$41,"")</f>
        <v/>
      </c>
      <c r="N37" s="61">
        <f>N26</f>
        <v>0</v>
      </c>
      <c r="O37" s="61">
        <f>O26</f>
        <v>0</v>
      </c>
      <c r="P37" s="59" t="str">
        <f>IF(O37,O37/$O$41,"")</f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5"/>
      <c r="J38" s="147" t="s">
        <v>34</v>
      </c>
      <c r="K38" s="148"/>
      <c r="L38" s="60">
        <f>Q26</f>
        <v>0</v>
      </c>
      <c r="M38" s="8" t="str">
        <f>IF(L38,L38/$L$41,"")</f>
        <v/>
      </c>
      <c r="N38" s="61">
        <f>S26</f>
        <v>0</v>
      </c>
      <c r="O38" s="61">
        <f>T26</f>
        <v>0</v>
      </c>
      <c r="P38" s="59" t="str">
        <f>IF(O38,O38/$O$41,"")</f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7" t="s">
        <v>5</v>
      </c>
      <c r="K39" s="148"/>
      <c r="L39" s="60">
        <f>V26</f>
        <v>0</v>
      </c>
      <c r="M39" s="8" t="str">
        <f>IF(L39,L39/$L$41,"")</f>
        <v/>
      </c>
      <c r="N39" s="61">
        <f>X26</f>
        <v>0</v>
      </c>
      <c r="O39" s="61">
        <f>Y26</f>
        <v>0</v>
      </c>
      <c r="P39" s="59" t="str">
        <f>IF(O39,O39/$O$41,"")</f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25">
      <c r="A40" s="44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5"/>
      <c r="J40" s="147" t="s">
        <v>4</v>
      </c>
      <c r="K40" s="148"/>
      <c r="L40" s="60">
        <f>AA26</f>
        <v>0</v>
      </c>
      <c r="M40" s="8" t="str">
        <f t="shared" ref="M40" si="28">IF(L40,L40/$L$41,"")</f>
        <v/>
      </c>
      <c r="N40" s="61">
        <f>AC26</f>
        <v>0</v>
      </c>
      <c r="O40" s="61">
        <f>AD26</f>
        <v>0</v>
      </c>
      <c r="P40" s="59" t="str">
        <f t="shared" ref="P40" si="29">IF(O40,O40/$O$41,"")</f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">
      <c r="A41" s="44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23">
        <f t="shared" si="26"/>
        <v>0</v>
      </c>
      <c r="F41" s="21" t="str">
        <f t="shared" si="27"/>
        <v/>
      </c>
      <c r="G41" s="25"/>
      <c r="J41" s="149" t="s">
        <v>0</v>
      </c>
      <c r="K41" s="150"/>
      <c r="L41" s="83">
        <f>SUM(L35:L40)</f>
        <v>6</v>
      </c>
      <c r="M41" s="17">
        <f>SUM(M35:M40)</f>
        <v>1</v>
      </c>
      <c r="N41" s="84">
        <f>SUM(N35:N40)</f>
        <v>205591</v>
      </c>
      <c r="O41" s="85">
        <f>SUM(O35:O40)</f>
        <v>248741.17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5" t="s">
        <v>29</v>
      </c>
      <c r="B42" s="12">
        <f t="shared" si="23"/>
        <v>5</v>
      </c>
      <c r="C42" s="8">
        <f t="shared" si="24"/>
        <v>0.83333333333333337</v>
      </c>
      <c r="D42" s="13">
        <f t="shared" si="25"/>
        <v>31267</v>
      </c>
      <c r="E42" s="23">
        <f t="shared" si="26"/>
        <v>37809.129999999997</v>
      </c>
      <c r="F42" s="21">
        <f t="shared" si="27"/>
        <v>0.1520018981980345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hidden="1" customHeight="1" x14ac:dyDescent="0.25">
      <c r="A43" s="46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25">
      <c r="A44" s="80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25">
      <c r="A45" s="94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00000000000003" customHeight="1" x14ac:dyDescent="0.25">
      <c r="A46" s="94" t="s">
        <v>59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25">
      <c r="A47" s="97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">
      <c r="A48" s="64" t="s">
        <v>0</v>
      </c>
      <c r="B48" s="16">
        <f>SUM(B35:B47)</f>
        <v>6</v>
      </c>
      <c r="C48" s="17">
        <f>SUM(C35:C47)</f>
        <v>1</v>
      </c>
      <c r="D48" s="18">
        <f>SUM(D35:D47)</f>
        <v>205591</v>
      </c>
      <c r="E48" s="18">
        <f>SUM(E35:E47)</f>
        <v>248741.17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25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25">
      <c r="B50" s="26"/>
      <c r="H50" s="26"/>
      <c r="N50" s="26"/>
    </row>
    <row r="51" spans="1:33" s="25" customFormat="1" x14ac:dyDescent="0.25">
      <c r="B51" s="26"/>
      <c r="H51" s="26"/>
      <c r="N51" s="26"/>
    </row>
    <row r="52" spans="1:33" s="25" customFormat="1" x14ac:dyDescent="0.25">
      <c r="B52" s="26"/>
      <c r="H52" s="26"/>
      <c r="N52" s="26"/>
    </row>
    <row r="53" spans="1:33" s="25" customFormat="1" x14ac:dyDescent="0.25">
      <c r="B53" s="26"/>
      <c r="H53" s="26"/>
      <c r="N53" s="26"/>
    </row>
    <row r="54" spans="1:33" s="25" customFormat="1" x14ac:dyDescent="0.25">
      <c r="B54" s="26"/>
      <c r="H54" s="26"/>
      <c r="N54" s="26"/>
    </row>
    <row r="55" spans="1:33" s="25" customFormat="1" x14ac:dyDescent="0.25">
      <c r="B55" s="26"/>
      <c r="H55" s="26"/>
      <c r="N55" s="26"/>
    </row>
    <row r="56" spans="1:33" s="25" customFormat="1" x14ac:dyDescent="0.25">
      <c r="B56" s="26"/>
      <c r="H56" s="26"/>
      <c r="N56" s="26"/>
    </row>
    <row r="57" spans="1:33" s="25" customFormat="1" x14ac:dyDescent="0.25">
      <c r="B57" s="26"/>
      <c r="H57" s="26"/>
      <c r="N57" s="26"/>
    </row>
    <row r="58" spans="1:33" s="25" customFormat="1" x14ac:dyDescent="0.25">
      <c r="B58" s="26"/>
      <c r="H58" s="26"/>
      <c r="N58" s="26"/>
    </row>
    <row r="59" spans="1:33" s="25" customFormat="1" x14ac:dyDescent="0.25">
      <c r="B59" s="26"/>
      <c r="H59" s="26"/>
      <c r="N59" s="26"/>
    </row>
    <row r="60" spans="1:33" s="25" customFormat="1" x14ac:dyDescent="0.25">
      <c r="B60" s="26"/>
      <c r="H60" s="26"/>
      <c r="N60" s="26"/>
    </row>
    <row r="61" spans="1:33" s="25" customFormat="1" x14ac:dyDescent="0.25">
      <c r="B61" s="26"/>
      <c r="H61" s="26"/>
      <c r="N61" s="26"/>
    </row>
    <row r="62" spans="1:33" s="25" customFormat="1" x14ac:dyDescent="0.25">
      <c r="B62" s="26"/>
      <c r="H62" s="26"/>
      <c r="N62" s="26"/>
    </row>
    <row r="63" spans="1:33" s="25" customFormat="1" x14ac:dyDescent="0.25">
      <c r="B63" s="26"/>
      <c r="H63" s="26"/>
      <c r="N63" s="26"/>
    </row>
    <row r="64" spans="1:33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H106" s="26"/>
      <c r="N106" s="26"/>
    </row>
    <row r="107" spans="2:21" s="25" customFormat="1" x14ac:dyDescent="0.25">
      <c r="B107" s="26"/>
      <c r="H107" s="26"/>
      <c r="N107" s="26"/>
    </row>
    <row r="108" spans="2:21" s="25" customFormat="1" x14ac:dyDescent="0.25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25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25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opLeftCell="A36" zoomScale="80" zoomScaleNormal="80" workbookViewId="0">
      <selection activeCell="E48" sqref="E48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570312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42578125" style="27" customWidth="1"/>
    <col min="8" max="8" width="10.85546875" style="62" customWidth="1"/>
    <col min="9" max="9" width="17.42578125" style="27" customWidth="1"/>
    <col min="10" max="10" width="20" style="27" customWidth="1"/>
    <col min="11" max="12" width="11.42578125" style="27" customWidth="1"/>
    <col min="13" max="13" width="10.5703125" style="27" customWidth="1"/>
    <col min="14" max="14" width="18.85546875" style="62" customWidth="1"/>
    <col min="15" max="15" width="19.570312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42578125" style="27" customWidth="1"/>
    <col min="26" max="26" width="9.570312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8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40</v>
      </c>
      <c r="B7" s="31" t="s">
        <v>56</v>
      </c>
      <c r="C7" s="32"/>
      <c r="D7" s="32"/>
      <c r="E7" s="32"/>
      <c r="F7" s="32"/>
      <c r="G7" s="33"/>
      <c r="H7" s="73"/>
      <c r="I7" s="90" t="s">
        <v>46</v>
      </c>
      <c r="J7" s="91">
        <v>45834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Fundació Barcelona Institute of Technology for the Habitat (BIT HÀBITAT)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29" t="s">
        <v>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</row>
    <row r="11" spans="1:31" ht="30" customHeight="1" thickBot="1" x14ac:dyDescent="0.3">
      <c r="A11" s="121" t="s">
        <v>10</v>
      </c>
      <c r="B11" s="132" t="s">
        <v>3</v>
      </c>
      <c r="C11" s="133"/>
      <c r="D11" s="133"/>
      <c r="E11" s="133"/>
      <c r="F11" s="134"/>
      <c r="G11" s="135" t="s">
        <v>1</v>
      </c>
      <c r="H11" s="136"/>
      <c r="I11" s="136"/>
      <c r="J11" s="136"/>
      <c r="K11" s="137"/>
      <c r="L11" s="107" t="s">
        <v>2</v>
      </c>
      <c r="M11" s="108"/>
      <c r="N11" s="108"/>
      <c r="O11" s="108"/>
      <c r="P11" s="108"/>
      <c r="Q11" s="138" t="s">
        <v>34</v>
      </c>
      <c r="R11" s="139"/>
      <c r="S11" s="139"/>
      <c r="T11" s="139"/>
      <c r="U11" s="140"/>
      <c r="V11" s="144" t="s">
        <v>5</v>
      </c>
      <c r="W11" s="145"/>
      <c r="X11" s="145"/>
      <c r="Y11" s="145"/>
      <c r="Z11" s="146"/>
      <c r="AA11" s="141" t="s">
        <v>4</v>
      </c>
      <c r="AB11" s="142"/>
      <c r="AC11" s="142"/>
      <c r="AD11" s="142"/>
      <c r="AE11" s="143"/>
    </row>
    <row r="12" spans="1:31" ht="39" customHeight="1" thickBot="1" x14ac:dyDescent="0.3">
      <c r="A12" s="122"/>
      <c r="B12" s="34" t="s">
        <v>7</v>
      </c>
      <c r="C12" s="35" t="s">
        <v>8</v>
      </c>
      <c r="D12" s="36" t="s">
        <v>44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/>
      <c r="H13" s="20" t="str">
        <f t="shared" ref="H13:H24" si="2">IF(G13,G13/$G$26,"")</f>
        <v/>
      </c>
      <c r="I13" s="4"/>
      <c r="J13" s="5"/>
      <c r="K13" s="21" t="str">
        <f t="shared" ref="K13:K24" si="3">IF(J13,J13/$J$26,"")</f>
        <v/>
      </c>
      <c r="L13" s="1"/>
      <c r="M13" s="20" t="str">
        <f>IF(L13,L13/$L$26,"")</f>
        <v/>
      </c>
      <c r="N13" s="4"/>
      <c r="O13" s="5"/>
      <c r="P13" s="21" t="str">
        <f>IF(O13,O13/$O$26,"")</f>
        <v/>
      </c>
      <c r="Q13" s="1"/>
      <c r="R13" s="20" t="str">
        <f t="shared" ref="R13:R24" si="4">IF(Q13,Q13/$Q$26,"")</f>
        <v/>
      </c>
      <c r="S13" s="4"/>
      <c r="T13" s="5"/>
      <c r="U13" s="21" t="str">
        <f t="shared" ref="U13:U25" si="5">IF(T13,T13/$T$26,"")</f>
        <v/>
      </c>
      <c r="V13" s="1"/>
      <c r="W13" s="20" t="str">
        <f t="shared" ref="W13:W24" si="6">IF(V13,V13/$V$26,"")</f>
        <v/>
      </c>
      <c r="X13" s="4"/>
      <c r="Y13" s="5"/>
      <c r="Z13" s="21" t="str">
        <f t="shared" ref="Z13:Z24" si="7">IF(Y13,Y13/$Y$26,"")</f>
        <v/>
      </c>
      <c r="AA13" s="1"/>
      <c r="AB13" s="20" t="str">
        <f t="shared" ref="AB13:AB24" si="8">IF(AA13,AA13/$AA$26,"")</f>
        <v/>
      </c>
      <c r="AC13" s="4"/>
      <c r="AD13" s="5"/>
      <c r="AE13" s="21" t="str">
        <f t="shared" ref="AE13:AE24" si="9">IF(AD13,AD13/$AD$26,"")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IF(L14,L14/$L$26,"")</f>
        <v/>
      </c>
      <c r="N14" s="6"/>
      <c r="O14" s="7"/>
      <c r="P14" s="21" t="str">
        <f>IF(O14,O14/$O$26,"")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IF(L15,L15/$L$26,"")</f>
        <v/>
      </c>
      <c r="N15" s="6"/>
      <c r="O15" s="7"/>
      <c r="P15" s="21" t="str">
        <f>IF(O15,O15/$O$26,"")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IF(L16,L16/$L$26,"")</f>
        <v/>
      </c>
      <c r="N16" s="6"/>
      <c r="O16" s="7"/>
      <c r="P16" s="21" t="str">
        <f>IF(O16,O16/$O$26,"")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ref="M18:M24" si="10">IF(L18,L18/$L$26,"")</f>
        <v/>
      </c>
      <c r="N18" s="69"/>
      <c r="O18" s="70"/>
      <c r="P18" s="67" t="str">
        <f t="shared" ref="P18:P24" si="11">IF(O18,O18/$O$26,"")</f>
        <v/>
      </c>
      <c r="Q18" s="71"/>
      <c r="R18" s="66" t="str">
        <f t="shared" si="4"/>
        <v/>
      </c>
      <c r="S18" s="69"/>
      <c r="T18" s="70"/>
      <c r="U18" s="67" t="str">
        <f t="shared" si="5"/>
        <v/>
      </c>
      <c r="V18" s="71"/>
      <c r="W18" s="66" t="str">
        <f t="shared" si="6"/>
        <v/>
      </c>
      <c r="X18" s="69"/>
      <c r="Y18" s="70"/>
      <c r="Z18" s="67" t="str">
        <f t="shared" si="7"/>
        <v/>
      </c>
      <c r="AA18" s="71"/>
      <c r="AB18" s="20" t="str">
        <f t="shared" si="8"/>
        <v/>
      </c>
      <c r="AC18" s="69"/>
      <c r="AD18" s="70"/>
      <c r="AE18" s="67" t="str">
        <f t="shared" si="9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10"/>
        <v/>
      </c>
      <c r="N19" s="6"/>
      <c r="O19" s="7"/>
      <c r="P19" s="21" t="str">
        <f t="shared" si="11"/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11</v>
      </c>
      <c r="H20" s="66">
        <f t="shared" si="2"/>
        <v>1</v>
      </c>
      <c r="I20" s="69">
        <v>75048.41</v>
      </c>
      <c r="J20" s="70">
        <v>90808.57</v>
      </c>
      <c r="K20" s="67">
        <f t="shared" si="3"/>
        <v>1</v>
      </c>
      <c r="L20" s="68">
        <v>1</v>
      </c>
      <c r="M20" s="66">
        <f t="shared" si="10"/>
        <v>1</v>
      </c>
      <c r="N20" s="69">
        <v>2650</v>
      </c>
      <c r="O20" s="70">
        <v>3206.5</v>
      </c>
      <c r="P20" s="67">
        <f t="shared" si="11"/>
        <v>1</v>
      </c>
      <c r="Q20" s="68"/>
      <c r="R20" s="66" t="str">
        <f t="shared" si="4"/>
        <v/>
      </c>
      <c r="S20" s="69"/>
      <c r="T20" s="70"/>
      <c r="U20" s="67" t="str">
        <f t="shared" si="5"/>
        <v/>
      </c>
      <c r="V20" s="68"/>
      <c r="W20" s="66" t="str">
        <f t="shared" si="6"/>
        <v/>
      </c>
      <c r="X20" s="69"/>
      <c r="Y20" s="70"/>
      <c r="Z20" s="67" t="str">
        <f t="shared" si="7"/>
        <v/>
      </c>
      <c r="AA20" s="68"/>
      <c r="AB20" s="20" t="str">
        <f t="shared" si="8"/>
        <v/>
      </c>
      <c r="AC20" s="69"/>
      <c r="AD20" s="70"/>
      <c r="AE20" s="67" t="str">
        <f t="shared" si="9"/>
        <v/>
      </c>
    </row>
    <row r="21" spans="1:31" s="42" customFormat="1" ht="39.950000000000003" hidden="1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10"/>
        <v/>
      </c>
      <c r="N21" s="6"/>
      <c r="O21" s="7"/>
      <c r="P21" s="21" t="str">
        <f t="shared" si="11"/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2" customFormat="1" ht="39.950000000000003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10"/>
        <v/>
      </c>
      <c r="N22" s="6"/>
      <c r="O22" s="7"/>
      <c r="P22" s="21" t="str">
        <f t="shared" si="11"/>
        <v/>
      </c>
      <c r="Q22" s="2"/>
      <c r="R22" s="20" t="str">
        <f t="shared" si="4"/>
        <v/>
      </c>
      <c r="S22" s="6"/>
      <c r="T22" s="7"/>
      <c r="U22" s="21" t="str">
        <f t="shared" si="5"/>
        <v/>
      </c>
      <c r="V22" s="2"/>
      <c r="W22" s="20" t="str">
        <f t="shared" si="6"/>
        <v/>
      </c>
      <c r="X22" s="6"/>
      <c r="Y22" s="7"/>
      <c r="Z22" s="21" t="str">
        <f t="shared" si="7"/>
        <v/>
      </c>
      <c r="AA22" s="2"/>
      <c r="AB22" s="20" t="str">
        <f t="shared" si="8"/>
        <v/>
      </c>
      <c r="AC22" s="6"/>
      <c r="AD22" s="7"/>
      <c r="AE22" s="21" t="str">
        <f t="shared" si="9"/>
        <v/>
      </c>
    </row>
    <row r="23" spans="1:31" s="42" customFormat="1" ht="39.950000000000003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10"/>
        <v/>
      </c>
      <c r="N23" s="6"/>
      <c r="O23" s="7"/>
      <c r="P23" s="21" t="str">
        <f t="shared" si="11"/>
        <v/>
      </c>
      <c r="Q23" s="2"/>
      <c r="R23" s="20" t="str">
        <f t="shared" si="4"/>
        <v/>
      </c>
      <c r="S23" s="6"/>
      <c r="T23" s="7"/>
      <c r="U23" s="21" t="str">
        <f t="shared" si="5"/>
        <v/>
      </c>
      <c r="V23" s="2"/>
      <c r="W23" s="20" t="str">
        <f t="shared" si="6"/>
        <v/>
      </c>
      <c r="X23" s="6"/>
      <c r="Y23" s="7"/>
      <c r="Z23" s="21" t="str">
        <f t="shared" si="7"/>
        <v/>
      </c>
      <c r="AA23" s="2"/>
      <c r="AB23" s="20" t="str">
        <f t="shared" si="8"/>
        <v/>
      </c>
      <c r="AC23" s="6"/>
      <c r="AD23" s="7"/>
      <c r="AE23" s="21" t="str">
        <f t="shared" si="9"/>
        <v/>
      </c>
    </row>
    <row r="24" spans="1:31" s="42" customFormat="1" ht="39.950000000000003" customHeight="1" x14ac:dyDescent="0.25">
      <c r="A24" s="94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8"/>
      <c r="J24" s="103"/>
      <c r="K24" s="21" t="str">
        <f t="shared" si="3"/>
        <v/>
      </c>
      <c r="L24" s="2"/>
      <c r="M24" s="20" t="str">
        <f t="shared" si="10"/>
        <v/>
      </c>
      <c r="N24" s="6"/>
      <c r="O24" s="7"/>
      <c r="P24" s="21" t="str">
        <f t="shared" si="11"/>
        <v/>
      </c>
      <c r="Q24" s="2"/>
      <c r="R24" s="20" t="str">
        <f t="shared" si="4"/>
        <v/>
      </c>
      <c r="S24" s="6"/>
      <c r="T24" s="7"/>
      <c r="U24" s="21" t="str">
        <f t="shared" si="5"/>
        <v/>
      </c>
      <c r="V24" s="2"/>
      <c r="W24" s="20" t="str">
        <f t="shared" si="6"/>
        <v/>
      </c>
      <c r="X24" s="100"/>
      <c r="Y24" s="101"/>
      <c r="Z24" s="21" t="str">
        <f t="shared" si="7"/>
        <v/>
      </c>
      <c r="AA24" s="2"/>
      <c r="AB24" s="20" t="str">
        <f t="shared" si="8"/>
        <v/>
      </c>
      <c r="AC24" s="6"/>
      <c r="AD24" s="7"/>
      <c r="AE24" s="21" t="str">
        <f t="shared" si="9"/>
        <v/>
      </c>
    </row>
    <row r="25" spans="1:31" s="42" customFormat="1" ht="36" customHeight="1" x14ac:dyDescent="0.25">
      <c r="A25" s="97" t="s">
        <v>52</v>
      </c>
      <c r="B25" s="68"/>
      <c r="C25" s="66" t="str">
        <f t="shared" ref="C25" si="12">IF(B25,B25/$B$26,"")</f>
        <v/>
      </c>
      <c r="D25" s="69"/>
      <c r="E25" s="70"/>
      <c r="F25" s="67" t="str">
        <f t="shared" si="1"/>
        <v/>
      </c>
      <c r="G25" s="68"/>
      <c r="H25" s="66" t="str">
        <f t="shared" ref="H25" si="13">IF(G25,G25/$G$26,"")</f>
        <v/>
      </c>
      <c r="I25" s="69"/>
      <c r="J25" s="70"/>
      <c r="K25" s="67" t="str">
        <f t="shared" ref="K25" si="14">IF(J25,J25/$J$26,"")</f>
        <v/>
      </c>
      <c r="L25" s="68"/>
      <c r="M25" s="66" t="str">
        <f t="shared" ref="M25" si="15">IF(L25,L25/$L$26,"")</f>
        <v/>
      </c>
      <c r="N25" s="69"/>
      <c r="O25" s="70"/>
      <c r="P25" s="67" t="str">
        <f t="shared" ref="P25" si="16">IF(O25,O25/$O$26,"")</f>
        <v/>
      </c>
      <c r="Q25" s="68"/>
      <c r="R25" s="66" t="str">
        <f t="shared" ref="R25" si="17">IF(Q25,Q25/$Q$26,"")</f>
        <v/>
      </c>
      <c r="S25" s="69"/>
      <c r="T25" s="70"/>
      <c r="U25" s="67" t="str">
        <f t="shared" si="5"/>
        <v/>
      </c>
      <c r="V25" s="68"/>
      <c r="W25" s="66" t="str">
        <f t="shared" ref="W25" si="18">IF(V25,V25/$V$26,"")</f>
        <v/>
      </c>
      <c r="X25" s="69"/>
      <c r="Y25" s="70"/>
      <c r="Z25" s="67" t="str">
        <f t="shared" ref="Z25" si="19">IF(Y25,Y25/$Y$26,"")</f>
        <v/>
      </c>
      <c r="AA25" s="68"/>
      <c r="AB25" s="20" t="str">
        <f t="shared" ref="AB25" si="20">IF(AA25,AA25/$AA$26,"")</f>
        <v/>
      </c>
      <c r="AC25" s="69"/>
      <c r="AD25" s="70"/>
      <c r="AE25" s="67" t="str">
        <f t="shared" ref="AE25" si="21">IF(AD25,AD25/$AD$26,"")</f>
        <v/>
      </c>
    </row>
    <row r="26" spans="1:31" ht="33" customHeight="1" thickBot="1" x14ac:dyDescent="0.3">
      <c r="A26" s="82" t="s">
        <v>0</v>
      </c>
      <c r="B26" s="16">
        <f t="shared" ref="B26:AE26" si="22">SUM(B13:B25)</f>
        <v>0</v>
      </c>
      <c r="C26" s="17">
        <f t="shared" si="22"/>
        <v>0</v>
      </c>
      <c r="D26" s="18">
        <f t="shared" si="22"/>
        <v>0</v>
      </c>
      <c r="E26" s="18">
        <f t="shared" si="22"/>
        <v>0</v>
      </c>
      <c r="F26" s="19">
        <f t="shared" si="22"/>
        <v>0</v>
      </c>
      <c r="G26" s="16">
        <f t="shared" si="22"/>
        <v>11</v>
      </c>
      <c r="H26" s="17">
        <f t="shared" si="22"/>
        <v>1</v>
      </c>
      <c r="I26" s="18">
        <f t="shared" si="22"/>
        <v>75048.41</v>
      </c>
      <c r="J26" s="18">
        <f t="shared" si="22"/>
        <v>90808.57</v>
      </c>
      <c r="K26" s="19">
        <f t="shared" si="22"/>
        <v>1</v>
      </c>
      <c r="L26" s="16">
        <f t="shared" si="22"/>
        <v>1</v>
      </c>
      <c r="M26" s="17">
        <f t="shared" si="22"/>
        <v>1</v>
      </c>
      <c r="N26" s="18">
        <f t="shared" si="22"/>
        <v>2650</v>
      </c>
      <c r="O26" s="18">
        <f t="shared" si="22"/>
        <v>3206.5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5" customFormat="1" ht="18.75" customHeight="1" x14ac:dyDescent="0.25">
      <c r="B27" s="26"/>
      <c r="H27" s="26"/>
      <c r="N27" s="26"/>
    </row>
    <row r="28" spans="1:31" s="49" customFormat="1" ht="34.35" hidden="1" customHeight="1" x14ac:dyDescent="0.25">
      <c r="A28" s="127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350000000000001" hidden="1" customHeight="1" x14ac:dyDescent="0.25">
      <c r="A29" s="128" t="str">
        <f>'CONTRACTACIO 1r TR 2024'!A29:Q29</f>
        <v>https://bcnroc.ajuntament.barcelona.cat/jspui/bitstream/11703/117122/5/GM_Pressupost_2020.pdf#page=218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4.1" customHeight="1" x14ac:dyDescent="0.25">
      <c r="A30" s="123" t="s">
        <v>36</v>
      </c>
      <c r="B30" s="123"/>
      <c r="C30" s="123"/>
      <c r="D30" s="123"/>
      <c r="E30" s="123"/>
      <c r="F30" s="123"/>
      <c r="G30" s="123"/>
      <c r="H30" s="123"/>
      <c r="I30" s="50"/>
      <c r="J30" s="50"/>
      <c r="K30" s="50"/>
      <c r="L30" s="87"/>
      <c r="M30" s="51"/>
      <c r="N30" s="47"/>
      <c r="O30" s="47"/>
      <c r="P30" s="50"/>
      <c r="Q30" s="50"/>
      <c r="R30" s="87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18" customHeight="1" thickBot="1" x14ac:dyDescent="0.3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x14ac:dyDescent="0.25">
      <c r="A32" s="104" t="s">
        <v>10</v>
      </c>
      <c r="B32" s="109" t="s">
        <v>17</v>
      </c>
      <c r="C32" s="110"/>
      <c r="D32" s="110"/>
      <c r="E32" s="110"/>
      <c r="F32" s="111"/>
      <c r="G32" s="25"/>
      <c r="J32" s="115" t="s">
        <v>15</v>
      </c>
      <c r="K32" s="116"/>
      <c r="L32" s="109" t="s">
        <v>16</v>
      </c>
      <c r="M32" s="110"/>
      <c r="N32" s="110"/>
      <c r="O32" s="110"/>
      <c r="P32" s="111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18" customHeight="1" thickBot="1" x14ac:dyDescent="0.3">
      <c r="A33" s="105"/>
      <c r="B33" s="124"/>
      <c r="C33" s="125"/>
      <c r="D33" s="125"/>
      <c r="E33" s="125"/>
      <c r="F33" s="126"/>
      <c r="G33" s="25"/>
      <c r="J33" s="117"/>
      <c r="K33" s="118"/>
      <c r="L33" s="112"/>
      <c r="M33" s="113"/>
      <c r="N33" s="113"/>
      <c r="O33" s="113"/>
      <c r="P33" s="114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45" customHeight="1" thickBot="1" x14ac:dyDescent="0.3">
      <c r="A34" s="106"/>
      <c r="B34" s="55" t="s">
        <v>14</v>
      </c>
      <c r="C34" s="35" t="s">
        <v>8</v>
      </c>
      <c r="D34" s="36" t="s">
        <v>30</v>
      </c>
      <c r="E34" s="37" t="s">
        <v>31</v>
      </c>
      <c r="F34" s="56" t="s">
        <v>9</v>
      </c>
      <c r="J34" s="119"/>
      <c r="K34" s="120"/>
      <c r="L34" s="55" t="s">
        <v>14</v>
      </c>
      <c r="M34" s="35" t="s">
        <v>8</v>
      </c>
      <c r="N34" s="36" t="s">
        <v>30</v>
      </c>
      <c r="O34" s="37" t="s">
        <v>31</v>
      </c>
      <c r="P34" s="56" t="s">
        <v>9</v>
      </c>
    </row>
    <row r="35" spans="1:33" s="25" customFormat="1" ht="30" customHeight="1" x14ac:dyDescent="0.25">
      <c r="A35" s="41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1" t="s">
        <v>3</v>
      </c>
      <c r="K35" s="152"/>
      <c r="L35" s="57">
        <f>B26</f>
        <v>0</v>
      </c>
      <c r="M35" s="8" t="str">
        <f t="shared" ref="M35:M40" si="28">IF(L35,L35/$L$41,"")</f>
        <v/>
      </c>
      <c r="N35" s="58">
        <f>D26</f>
        <v>0</v>
      </c>
      <c r="O35" s="58">
        <f>E26</f>
        <v>0</v>
      </c>
      <c r="P35" s="59" t="str">
        <f t="shared" ref="P35:P40" si="29">IF(O35,O35/$O$41,"")</f>
        <v/>
      </c>
    </row>
    <row r="36" spans="1:33" s="25" customFormat="1" ht="30" customHeight="1" x14ac:dyDescent="0.25">
      <c r="A36" s="43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7" t="s">
        <v>1</v>
      </c>
      <c r="K36" s="148"/>
      <c r="L36" s="60">
        <f>G26</f>
        <v>11</v>
      </c>
      <c r="M36" s="8">
        <f t="shared" si="28"/>
        <v>0.91666666666666663</v>
      </c>
      <c r="N36" s="61">
        <f>I26</f>
        <v>75048.41</v>
      </c>
      <c r="O36" s="61">
        <f>J26</f>
        <v>90808.57</v>
      </c>
      <c r="P36" s="59">
        <f t="shared" si="29"/>
        <v>0.96589376575478803</v>
      </c>
    </row>
    <row r="37" spans="1:33" ht="30" customHeight="1" x14ac:dyDescent="0.25">
      <c r="A37" s="43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47" t="s">
        <v>2</v>
      </c>
      <c r="K37" s="148"/>
      <c r="L37" s="60">
        <f>L26</f>
        <v>1</v>
      </c>
      <c r="M37" s="8">
        <f t="shared" si="28"/>
        <v>8.3333333333333329E-2</v>
      </c>
      <c r="N37" s="61">
        <f>N26</f>
        <v>2650</v>
      </c>
      <c r="O37" s="61">
        <f>O26</f>
        <v>3206.5</v>
      </c>
      <c r="P37" s="59">
        <f t="shared" si="29"/>
        <v>3.4106234245211961E-2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5"/>
      <c r="J38" s="147" t="s">
        <v>34</v>
      </c>
      <c r="K38" s="148"/>
      <c r="L38" s="60">
        <f>Q26</f>
        <v>0</v>
      </c>
      <c r="M38" s="8" t="str">
        <f t="shared" si="28"/>
        <v/>
      </c>
      <c r="N38" s="61">
        <f>S26</f>
        <v>0</v>
      </c>
      <c r="O38" s="61">
        <f>T26</f>
        <v>0</v>
      </c>
      <c r="P38" s="59" t="str">
        <f t="shared" si="2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3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5"/>
      <c r="J39" s="147" t="s">
        <v>5</v>
      </c>
      <c r="K39" s="148"/>
      <c r="L39" s="60">
        <f>V26</f>
        <v>0</v>
      </c>
      <c r="M39" s="8" t="str">
        <f t="shared" si="28"/>
        <v/>
      </c>
      <c r="N39" s="61">
        <f>X26</f>
        <v>0</v>
      </c>
      <c r="O39" s="61">
        <f>Y26</f>
        <v>0</v>
      </c>
      <c r="P39" s="59" t="str">
        <f t="shared" si="2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25">
      <c r="A40" s="44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5"/>
      <c r="J40" s="147" t="s">
        <v>4</v>
      </c>
      <c r="K40" s="148"/>
      <c r="L40" s="60">
        <f>AA26</f>
        <v>0</v>
      </c>
      <c r="M40" s="8" t="str">
        <f t="shared" si="28"/>
        <v/>
      </c>
      <c r="N40" s="61">
        <f>AC26</f>
        <v>0</v>
      </c>
      <c r="O40" s="61">
        <f>AD26</f>
        <v>0</v>
      </c>
      <c r="P40" s="59" t="str">
        <f t="shared" si="2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">
      <c r="A41" s="44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23">
        <f t="shared" si="26"/>
        <v>0</v>
      </c>
      <c r="F41" s="21" t="str">
        <f t="shared" si="27"/>
        <v/>
      </c>
      <c r="G41" s="25"/>
      <c r="J41" s="149" t="s">
        <v>0</v>
      </c>
      <c r="K41" s="150"/>
      <c r="L41" s="83">
        <f>SUM(L35:L40)</f>
        <v>12</v>
      </c>
      <c r="M41" s="17">
        <f>SUM(M35:M40)</f>
        <v>1</v>
      </c>
      <c r="N41" s="84">
        <f>SUM(N35:N40)</f>
        <v>77698.41</v>
      </c>
      <c r="O41" s="85">
        <f>SUM(O35:O40)</f>
        <v>94015.07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5" t="s">
        <v>29</v>
      </c>
      <c r="B42" s="12">
        <f t="shared" si="23"/>
        <v>12</v>
      </c>
      <c r="C42" s="8">
        <f t="shared" si="24"/>
        <v>1</v>
      </c>
      <c r="D42" s="13">
        <f t="shared" si="25"/>
        <v>77698.41</v>
      </c>
      <c r="E42" s="23">
        <f t="shared" si="26"/>
        <v>94015.07</v>
      </c>
      <c r="F42" s="21">
        <f t="shared" si="27"/>
        <v>1</v>
      </c>
      <c r="G42" s="25"/>
      <c r="H42" s="26"/>
      <c r="I42" s="63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s="53" customFormat="1" ht="30" hidden="1" customHeight="1" x14ac:dyDescent="0.25">
      <c r="A43" s="46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72"/>
      <c r="M43" s="51"/>
      <c r="N43" s="47"/>
      <c r="O43" s="47"/>
      <c r="P43" s="50"/>
      <c r="Q43" s="50"/>
      <c r="R43" s="72"/>
      <c r="S43" s="47"/>
      <c r="T43" s="47"/>
      <c r="U43" s="47"/>
      <c r="V43" s="50"/>
      <c r="W43" s="50"/>
      <c r="X43" s="72"/>
      <c r="Y43" s="49"/>
      <c r="Z43" s="49"/>
      <c r="AA43" s="49"/>
      <c r="AB43" s="49"/>
      <c r="AC43" s="50"/>
      <c r="AD43" s="50"/>
      <c r="AE43" s="72"/>
    </row>
    <row r="44" spans="1:33" s="53" customFormat="1" ht="30" customHeight="1" x14ac:dyDescent="0.25">
      <c r="A44" s="80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2"/>
      <c r="H44" s="52"/>
      <c r="I44" s="50"/>
      <c r="J44" s="50"/>
      <c r="K44" s="50"/>
      <c r="L44" s="89"/>
      <c r="M44" s="51"/>
      <c r="N44" s="47"/>
      <c r="O44" s="47"/>
      <c r="P44" s="50"/>
      <c r="Q44" s="50"/>
      <c r="R44" s="89"/>
      <c r="S44" s="47"/>
      <c r="T44" s="47"/>
      <c r="U44" s="47"/>
      <c r="V44" s="50"/>
      <c r="W44" s="50"/>
      <c r="X44" s="89"/>
      <c r="Y44" s="49"/>
      <c r="Z44" s="49"/>
      <c r="AA44" s="49"/>
      <c r="AB44" s="49"/>
      <c r="AC44" s="50"/>
      <c r="AD44" s="50"/>
      <c r="AE44" s="89"/>
    </row>
    <row r="45" spans="1:33" s="53" customFormat="1" ht="30" customHeight="1" x14ac:dyDescent="0.25">
      <c r="A45" s="94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2"/>
      <c r="H45" s="52"/>
      <c r="I45" s="50"/>
      <c r="J45" s="50"/>
      <c r="K45" s="50"/>
      <c r="L45" s="96"/>
      <c r="M45" s="51"/>
      <c r="N45" s="47"/>
      <c r="O45" s="47"/>
      <c r="P45" s="50"/>
      <c r="Q45" s="50"/>
      <c r="R45" s="96"/>
      <c r="S45" s="47"/>
      <c r="T45" s="47"/>
      <c r="U45" s="47"/>
      <c r="V45" s="50"/>
      <c r="W45" s="50"/>
      <c r="X45" s="96"/>
      <c r="Y45" s="49"/>
      <c r="Z45" s="49"/>
      <c r="AA45" s="49"/>
      <c r="AB45" s="49"/>
      <c r="AC45" s="50"/>
      <c r="AD45" s="50"/>
      <c r="AE45" s="96"/>
    </row>
    <row r="46" spans="1:33" s="53" customFormat="1" ht="40.700000000000003" customHeight="1" x14ac:dyDescent="0.25">
      <c r="A46" s="94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2"/>
      <c r="H46" s="52"/>
      <c r="I46" s="50"/>
      <c r="J46" s="50"/>
      <c r="K46" s="50"/>
      <c r="L46" s="102"/>
      <c r="M46" s="51"/>
      <c r="N46" s="47"/>
      <c r="O46" s="47"/>
      <c r="P46" s="50"/>
      <c r="Q46" s="50"/>
      <c r="R46" s="102"/>
      <c r="S46" s="47"/>
      <c r="T46" s="47"/>
      <c r="U46" s="47"/>
      <c r="V46" s="50"/>
      <c r="W46" s="50"/>
      <c r="X46" s="102"/>
      <c r="Y46" s="49"/>
      <c r="Z46" s="49"/>
      <c r="AA46" s="49"/>
      <c r="AB46" s="49"/>
      <c r="AC46" s="50"/>
      <c r="AD46" s="50"/>
      <c r="AE46" s="102"/>
    </row>
    <row r="47" spans="1:33" s="53" customFormat="1" ht="30" customHeight="1" x14ac:dyDescent="0.25">
      <c r="A47" s="94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2"/>
      <c r="H47" s="52"/>
      <c r="I47" s="50"/>
      <c r="J47" s="50"/>
      <c r="K47" s="50"/>
      <c r="L47" s="72"/>
      <c r="M47" s="51"/>
      <c r="N47" s="47"/>
      <c r="O47" s="47"/>
      <c r="P47" s="50"/>
      <c r="Q47" s="50"/>
      <c r="R47" s="72"/>
      <c r="S47" s="47"/>
      <c r="T47" s="47"/>
      <c r="U47" s="47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s="53" customFormat="1" ht="30" customHeight="1" thickBot="1" x14ac:dyDescent="0.3">
      <c r="A48" s="64" t="s">
        <v>0</v>
      </c>
      <c r="B48" s="16">
        <f>SUM(B35:B47)</f>
        <v>12</v>
      </c>
      <c r="C48" s="17">
        <f>SUM(C35:C47)</f>
        <v>1</v>
      </c>
      <c r="D48" s="18">
        <f>SUM(D35:D47)</f>
        <v>77698.41</v>
      </c>
      <c r="E48" s="18">
        <f>SUM(E35:E47)</f>
        <v>94015.07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65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ht="36" customHeight="1" x14ac:dyDescent="0.25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s="25" customFormat="1" ht="23.1" customHeight="1" x14ac:dyDescent="0.25">
      <c r="B50" s="26"/>
      <c r="H50" s="26"/>
      <c r="N50" s="26"/>
    </row>
    <row r="51" spans="1:33" s="25" customFormat="1" x14ac:dyDescent="0.25">
      <c r="B51" s="26"/>
      <c r="H51" s="26"/>
      <c r="N51" s="26"/>
    </row>
    <row r="52" spans="1:33" s="25" customFormat="1" x14ac:dyDescent="0.25">
      <c r="B52" s="26"/>
      <c r="H52" s="26"/>
      <c r="N52" s="26"/>
    </row>
    <row r="53" spans="1:33" s="25" customFormat="1" x14ac:dyDescent="0.25">
      <c r="B53" s="26"/>
      <c r="H53" s="26"/>
      <c r="N53" s="26"/>
    </row>
    <row r="54" spans="1:33" s="25" customFormat="1" x14ac:dyDescent="0.25">
      <c r="B54" s="26"/>
      <c r="H54" s="26"/>
      <c r="N54" s="26"/>
    </row>
    <row r="55" spans="1:33" s="25" customFormat="1" x14ac:dyDescent="0.25">
      <c r="B55" s="26"/>
      <c r="H55" s="26"/>
      <c r="N55" s="26"/>
    </row>
    <row r="56" spans="1:33" s="25" customFormat="1" x14ac:dyDescent="0.25">
      <c r="B56" s="26"/>
      <c r="H56" s="26"/>
      <c r="N56" s="26"/>
    </row>
    <row r="57" spans="1:33" s="25" customFormat="1" x14ac:dyDescent="0.25">
      <c r="B57" s="26"/>
      <c r="H57" s="26"/>
      <c r="N57" s="26"/>
    </row>
    <row r="58" spans="1:33" s="25" customFormat="1" x14ac:dyDescent="0.25">
      <c r="B58" s="26"/>
      <c r="H58" s="26"/>
      <c r="N58" s="26"/>
    </row>
    <row r="59" spans="1:33" s="25" customFormat="1" x14ac:dyDescent="0.25">
      <c r="B59" s="26"/>
      <c r="H59" s="26"/>
      <c r="N59" s="26"/>
    </row>
    <row r="60" spans="1:33" s="25" customFormat="1" x14ac:dyDescent="0.25">
      <c r="B60" s="26"/>
      <c r="H60" s="26"/>
      <c r="N60" s="26"/>
    </row>
    <row r="61" spans="1:33" s="25" customFormat="1" x14ac:dyDescent="0.25">
      <c r="B61" s="26"/>
      <c r="H61" s="26"/>
      <c r="N61" s="26"/>
    </row>
    <row r="62" spans="1:33" s="25" customFormat="1" x14ac:dyDescent="0.25">
      <c r="B62" s="26"/>
      <c r="H62" s="26"/>
      <c r="N62" s="26"/>
    </row>
    <row r="63" spans="1:33" s="25" customFormat="1" x14ac:dyDescent="0.25">
      <c r="B63" s="26"/>
      <c r="H63" s="26"/>
      <c r="N63" s="26"/>
    </row>
    <row r="64" spans="1:33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H106" s="26"/>
      <c r="N106" s="26"/>
    </row>
    <row r="107" spans="2:21" s="25" customFormat="1" x14ac:dyDescent="0.25">
      <c r="B107" s="26"/>
      <c r="H107" s="26"/>
      <c r="N107" s="26"/>
    </row>
    <row r="108" spans="2:21" s="25" customFormat="1" x14ac:dyDescent="0.25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2:21" s="25" customFormat="1" x14ac:dyDescent="0.25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2:21" s="25" customFormat="1" x14ac:dyDescent="0.25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6:C47 M35:M40 C35:C45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tabSelected="1" zoomScale="80" zoomScaleNormal="80" workbookViewId="0">
      <selection activeCell="E42" sqref="E42"/>
    </sheetView>
  </sheetViews>
  <sheetFormatPr defaultColWidth="9.140625" defaultRowHeight="15" x14ac:dyDescent="0.25"/>
  <cols>
    <col min="1" max="1" width="30.42578125" style="27" customWidth="1"/>
    <col min="2" max="2" width="11.140625" style="62" customWidth="1"/>
    <col min="3" max="3" width="10.5703125" style="27" customWidth="1"/>
    <col min="4" max="4" width="19.140625" style="27" customWidth="1"/>
    <col min="5" max="5" width="19.5703125" style="27" customWidth="1"/>
    <col min="6" max="6" width="11.42578125" style="27" customWidth="1"/>
    <col min="7" max="7" width="9.42578125" style="27" customWidth="1"/>
    <col min="8" max="8" width="10.85546875" style="62" customWidth="1"/>
    <col min="9" max="9" width="17.42578125" style="27" customWidth="1"/>
    <col min="10" max="10" width="20" style="27" customWidth="1"/>
    <col min="11" max="11" width="11.42578125" style="27" customWidth="1"/>
    <col min="12" max="12" width="11.5703125" style="27" customWidth="1"/>
    <col min="13" max="13" width="10.5703125" style="27" customWidth="1"/>
    <col min="14" max="14" width="20.140625" style="62" customWidth="1"/>
    <col min="15" max="15" width="19.570312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5.42578125" style="27" customWidth="1"/>
    <col min="26" max="26" width="9.570312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37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57</v>
      </c>
      <c r="B7" s="31" t="s">
        <v>58</v>
      </c>
      <c r="C7" s="32"/>
      <c r="D7" s="32"/>
      <c r="E7" s="32"/>
      <c r="F7" s="32"/>
      <c r="G7" s="33"/>
      <c r="H7" s="73"/>
      <c r="J7" s="32"/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Fundació Barcelona Institute of Technology for the Habitat (BIT HÀBITAT)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71" t="s">
        <v>6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3"/>
    </row>
    <row r="11" spans="1:31" ht="30" customHeight="1" thickBot="1" x14ac:dyDescent="0.3">
      <c r="A11" s="174" t="s">
        <v>10</v>
      </c>
      <c r="B11" s="132" t="s">
        <v>3</v>
      </c>
      <c r="C11" s="133"/>
      <c r="D11" s="133"/>
      <c r="E11" s="133"/>
      <c r="F11" s="134"/>
      <c r="G11" s="135" t="s">
        <v>1</v>
      </c>
      <c r="H11" s="136"/>
      <c r="I11" s="136"/>
      <c r="J11" s="136"/>
      <c r="K11" s="137"/>
      <c r="L11" s="107" t="s">
        <v>2</v>
      </c>
      <c r="M11" s="108"/>
      <c r="N11" s="108"/>
      <c r="O11" s="108"/>
      <c r="P11" s="108"/>
      <c r="Q11" s="138" t="s">
        <v>34</v>
      </c>
      <c r="R11" s="139"/>
      <c r="S11" s="139"/>
      <c r="T11" s="139"/>
      <c r="U11" s="140"/>
      <c r="V11" s="141" t="s">
        <v>4</v>
      </c>
      <c r="W11" s="142"/>
      <c r="X11" s="142"/>
      <c r="Y11" s="142"/>
      <c r="Z11" s="143"/>
      <c r="AA11" s="144" t="s">
        <v>5</v>
      </c>
      <c r="AB11" s="145"/>
      <c r="AC11" s="145"/>
      <c r="AD11" s="145"/>
      <c r="AE11" s="146"/>
    </row>
    <row r="12" spans="1:31" ht="39" customHeight="1" thickBot="1" x14ac:dyDescent="0.3">
      <c r="A12" s="175"/>
      <c r="B12" s="34" t="s">
        <v>7</v>
      </c>
      <c r="C12" s="35" t="s">
        <v>8</v>
      </c>
      <c r="D12" s="36" t="s">
        <v>48</v>
      </c>
      <c r="E12" s="37" t="s">
        <v>49</v>
      </c>
      <c r="F12" s="38" t="s">
        <v>13</v>
      </c>
      <c r="G12" s="39" t="s">
        <v>7</v>
      </c>
      <c r="H12" s="35" t="s">
        <v>8</v>
      </c>
      <c r="I12" s="36" t="s">
        <v>48</v>
      </c>
      <c r="J12" s="37" t="s">
        <v>49</v>
      </c>
      <c r="K12" s="38" t="s">
        <v>13</v>
      </c>
      <c r="L12" s="39" t="s">
        <v>7</v>
      </c>
      <c r="M12" s="35" t="s">
        <v>8</v>
      </c>
      <c r="N12" s="36" t="s">
        <v>48</v>
      </c>
      <c r="O12" s="37" t="s">
        <v>49</v>
      </c>
      <c r="P12" s="38" t="s">
        <v>13</v>
      </c>
      <c r="Q12" s="39" t="s">
        <v>7</v>
      </c>
      <c r="R12" s="35" t="s">
        <v>8</v>
      </c>
      <c r="S12" s="36" t="s">
        <v>48</v>
      </c>
      <c r="T12" s="37" t="s">
        <v>49</v>
      </c>
      <c r="U12" s="40" t="s">
        <v>13</v>
      </c>
      <c r="V12" s="34" t="s">
        <v>7</v>
      </c>
      <c r="W12" s="35" t="s">
        <v>8</v>
      </c>
      <c r="X12" s="36" t="s">
        <v>48</v>
      </c>
      <c r="Y12" s="37" t="s">
        <v>49</v>
      </c>
      <c r="Z12" s="38" t="s">
        <v>13</v>
      </c>
      <c r="AA12" s="34" t="s">
        <v>7</v>
      </c>
      <c r="AB12" s="35" t="s">
        <v>8</v>
      </c>
      <c r="AC12" s="36" t="s">
        <v>48</v>
      </c>
      <c r="AD12" s="37" t="s">
        <v>49</v>
      </c>
      <c r="AE12" s="38" t="s">
        <v>13</v>
      </c>
    </row>
    <row r="13" spans="1:31" s="42" customFormat="1" ht="36" customHeight="1" x14ac:dyDescent="0.25">
      <c r="A13" s="41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5" si="0">IF(B13,B13/$B$26,"")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5" si="1">IF(E13,E13/$E$26,"")</f>
        <v/>
      </c>
      <c r="G13" s="9">
        <f>'CONTRACTACIO 1r TR 2024'!G13+'CONTRACTACIO 2n TR 2024'!G13+'CONTRACTACIO 3r TR 2024'!G13+'CONTRACTACIO 4t TR 2024'!G13</f>
        <v>2</v>
      </c>
      <c r="H13" s="20">
        <f t="shared" ref="H13:H25" si="2">IF(G13,G13/$G$26,"")</f>
        <v>5.128205128205128E-2</v>
      </c>
      <c r="I13" s="10">
        <f>'CONTRACTACIO 1r TR 2024'!I13+'CONTRACTACIO 2n TR 2024'!I13+'CONTRACTACIO 3r TR 2024'!I13+'CONTRACTACIO 4t TR 2024'!I13</f>
        <v>182523.5</v>
      </c>
      <c r="J13" s="10">
        <f>'CONTRACTACIO 1r TR 2024'!J13+'CONTRACTACIO 2n TR 2024'!J13+'CONTRACTACIO 3r TR 2024'!J13+'CONTRACTACIO 4t TR 2024'!J13</f>
        <v>220853.435</v>
      </c>
      <c r="K13" s="21">
        <f t="shared" ref="K13:K25" si="3">IF(J13,J13/$J$26,"")</f>
        <v>0.41422579380121044</v>
      </c>
      <c r="L13" s="9">
        <f>'CONTRACTACIO 1r TR 2024'!L13+'CONTRACTACIO 2n TR 2024'!L13+'CONTRACTACIO 3r TR 2024'!L13+'CONTRACTACIO 4t TR 2024'!L13</f>
        <v>0</v>
      </c>
      <c r="M13" s="20" t="str">
        <f t="shared" ref="M13:M25" si="4">IF(L13,L13/$L$26,"")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5" si="5">IF(O13,O13/$O$26,"")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5" si="6">IF(Q13,Q13/$Q$26,"")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5" si="7">IF(T13,T13/$T$26,"")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5" si="8">IF(V13,V13/$V$26,"")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5" si="9">IF(Y13,Y13/$Y$26,"")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5" si="10">IF(AA13,AA13/$AA$26,"")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5" si="11">IF(AD13,AD13/$AD$26,"")</f>
        <v/>
      </c>
    </row>
    <row r="14" spans="1:31" s="42" customFormat="1" ht="36" customHeight="1" x14ac:dyDescent="0.25">
      <c r="A14" s="43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2" customFormat="1" ht="36" customHeight="1" x14ac:dyDescent="0.25">
      <c r="A18" s="44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2.564102564102564E-2</v>
      </c>
      <c r="I18" s="13">
        <f>'CONTRACTACIO 1r TR 2024'!I18+'CONTRACTACIO 2n TR 2024'!I18+'CONTRACTACIO 3r TR 2024'!I18+'CONTRACTACIO 4t TR 2024'!I18</f>
        <v>90500.01</v>
      </c>
      <c r="J18" s="13">
        <f>'CONTRACTACIO 1r TR 2024'!J18+'CONTRACTACIO 2n TR 2024'!J18+'CONTRACTACIO 3r TR 2024'!J18+'CONTRACTACIO 4t TR 2024'!J18</f>
        <v>109505.01209999999</v>
      </c>
      <c r="K18" s="21">
        <f t="shared" si="3"/>
        <v>0.20538417508576967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2" customFormat="1" ht="36" customHeight="1" x14ac:dyDescent="0.25">
      <c r="A19" s="44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0</v>
      </c>
      <c r="H19" s="20" t="str">
        <f t="shared" si="2"/>
        <v/>
      </c>
      <c r="I19" s="13">
        <f>'CONTRACTACIO 1r TR 2024'!I19+'CONTRACTACIO 2n TR 2024'!I19+'CONTRACTACIO 3r TR 2024'!I19+'CONTRACTACIO 4t TR 2024'!I19</f>
        <v>0</v>
      </c>
      <c r="J19" s="13">
        <f>'CONTRACTACIO 1r TR 2024'!J19+'CONTRACTACIO 2n TR 2024'!J19+'CONTRACTACIO 3r TR 2024'!J19+'CONTRACTACIO 4t TR 2024'!J19</f>
        <v>0</v>
      </c>
      <c r="K19" s="21" t="str">
        <f t="shared" si="3"/>
        <v/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2" customFormat="1" ht="36" customHeight="1" x14ac:dyDescent="0.25">
      <c r="A20" s="45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36</v>
      </c>
      <c r="H20" s="20">
        <f t="shared" si="2"/>
        <v>0.92307692307692313</v>
      </c>
      <c r="I20" s="13">
        <f>'CONTRACTACIO 1r TR 2024'!I20+'CONTRACTACIO 2n TR 2024'!I20+'CONTRACTACIO 3r TR 2024'!I20+'CONTRACTACIO 4t TR 2024'!I20</f>
        <v>169169.86000000002</v>
      </c>
      <c r="J20" s="13">
        <f>'CONTRACTACIO 1r TR 2024'!J20+'CONTRACTACIO 2n TR 2024'!J20+'CONTRACTACIO 3r TR 2024'!J20+'CONTRACTACIO 4t TR 2024'!J20</f>
        <v>202813.16680000001</v>
      </c>
      <c r="K20" s="21">
        <f t="shared" si="3"/>
        <v>0.38039003111301983</v>
      </c>
      <c r="L20" s="9">
        <f>'CONTRACTACIO 1r TR 2024'!L20+'CONTRACTACIO 2n TR 2024'!L20+'CONTRACTACIO 3r TR 2024'!L20+'CONTRACTACIO 4t TR 2024'!L20</f>
        <v>6</v>
      </c>
      <c r="M20" s="20">
        <f t="shared" si="4"/>
        <v>1</v>
      </c>
      <c r="N20" s="13">
        <f>'CONTRACTACIO 1r TR 2024'!N20+'CONTRACTACIO 2n TR 2024'!N20+'CONTRACTACIO 3r TR 2024'!N20+'CONTRACTACIO 4t TR 2024'!N20</f>
        <v>16744.628099173555</v>
      </c>
      <c r="O20" s="13">
        <f>'CONTRACTACIO 1r TR 2024'!O20+'CONTRACTACIO 2n TR 2024'!O20+'CONTRACTACIO 3r TR 2024'!O20+'CONTRACTACIO 4t TR 2024'!O20</f>
        <v>20261</v>
      </c>
      <c r="P20" s="21">
        <f t="shared" si="5"/>
        <v>1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2" customFormat="1" ht="39.950000000000003" hidden="1" customHeight="1" x14ac:dyDescent="0.25">
      <c r="A21" s="46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2" customFormat="1" ht="39.950000000000003" customHeight="1" x14ac:dyDescent="0.25">
      <c r="A22" s="92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23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23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23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23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23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23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2" customFormat="1" ht="39.950000000000003" customHeight="1" x14ac:dyDescent="0.25">
      <c r="A23" s="94" t="s">
        <v>47</v>
      </c>
      <c r="B23" s="81">
        <f>'CONTRACTACIO 1r TR 2024'!B23+'CONTRACTACIO 2n TR 2024'!B23+'CONTRACTACIO 3r TR 2024'!B23+'CONTRACTACIO 4t TR 2024'!B23</f>
        <v>0</v>
      </c>
      <c r="C23" s="66" t="str">
        <f t="shared" si="0"/>
        <v/>
      </c>
      <c r="D23" s="77">
        <f>'CONTRACTACIO 1r TR 2024'!D23+'CONTRACTACIO 2n TR 2024'!D23+'CONTRACTACIO 3r TR 2024'!D23+'CONTRACTACIO 4t TR 2024'!D23</f>
        <v>0</v>
      </c>
      <c r="E23" s="78">
        <f>'CONTRACTACIO 1r TR 2024'!E23+'CONTRACTACIO 2n TR 2024'!E23+'CONTRACTACIO 3r TR 2024'!E23+'CONTRACTACIO 4t TR 2024'!E23</f>
        <v>0</v>
      </c>
      <c r="F23" s="67" t="str">
        <f t="shared" si="1"/>
        <v/>
      </c>
      <c r="G23" s="81">
        <f>'CONTRACTACIO 1r TR 2024'!G23+'CONTRACTACIO 2n TR 2024'!G23+'CONTRACTACIO 3r TR 2024'!G23+'CONTRACTACIO 4t TR 2024'!G23</f>
        <v>0</v>
      </c>
      <c r="H23" s="66" t="str">
        <f t="shared" si="2"/>
        <v/>
      </c>
      <c r="I23" s="77">
        <f>'CONTRACTACIO 1r TR 2024'!I23+'CONTRACTACIO 2n TR 2024'!I23+'CONTRACTACIO 3r TR 2024'!I23+'CONTRACTACIO 4t TR 2024'!I23</f>
        <v>0</v>
      </c>
      <c r="J23" s="78">
        <f>'CONTRACTACIO 1r TR 2024'!J23+'CONTRACTACIO 2n TR 2024'!J23+'CONTRACTACIO 3r TR 2024'!J23+'CONTRACTACIO 4t TR 2024'!J23</f>
        <v>0</v>
      </c>
      <c r="K23" s="67" t="str">
        <f t="shared" si="3"/>
        <v/>
      </c>
      <c r="L23" s="81">
        <f>'CONTRACTACIO 1r TR 2024'!L23+'CONTRACTACIO 2n TR 2024'!L23+'CONTRACTACIO 3r TR 2024'!L23+'CONTRACTACIO 4t TR 2024'!L23</f>
        <v>0</v>
      </c>
      <c r="M23" s="66" t="str">
        <f t="shared" si="4"/>
        <v/>
      </c>
      <c r="N23" s="77">
        <f>'CONTRACTACIO 1r TR 2024'!N23+'CONTRACTACIO 2n TR 2024'!N23+'CONTRACTACIO 3r TR 2024'!N23+'CONTRACTACIO 4t TR 2024'!N23</f>
        <v>0</v>
      </c>
      <c r="O23" s="78">
        <f>'CONTRACTACIO 1r TR 2024'!O23+'CONTRACTACIO 2n TR 2024'!O23+'CONTRACTACIO 3r TR 2024'!O23+'CONTRACTACIO 4t TR 2024'!O23</f>
        <v>0</v>
      </c>
      <c r="P23" s="67" t="str">
        <f t="shared" si="5"/>
        <v/>
      </c>
      <c r="Q23" s="81">
        <f>'CONTRACTACIO 1r TR 2024'!Q23+'CONTRACTACIO 2n TR 2024'!Q23+'CONTRACTACIO 3r TR 2024'!Q23+'CONTRACTACIO 4t TR 2024'!Q23</f>
        <v>0</v>
      </c>
      <c r="R23" s="66" t="str">
        <f t="shared" si="6"/>
        <v/>
      </c>
      <c r="S23" s="77">
        <f>'CONTRACTACIO 1r TR 2024'!S23+'CONTRACTACIO 2n TR 2024'!S23+'CONTRACTACIO 3r TR 2024'!S23+'CONTRACTACIO 4t TR 2024'!S23</f>
        <v>0</v>
      </c>
      <c r="T23" s="78">
        <f>'CONTRACTACIO 1r TR 2024'!T23+'CONTRACTACIO 2n TR 2024'!T23+'CONTRACTACIO 3r TR 2024'!T23+'CONTRACTACIO 4t TR 2024'!T23</f>
        <v>0</v>
      </c>
      <c r="U23" s="67" t="str">
        <f t="shared" si="7"/>
        <v/>
      </c>
      <c r="V23" s="81">
        <f>'CONTRACTACIO 1r TR 2024'!AA23+'CONTRACTACIO 2n TR 2024'!AA23+'CONTRACTACIO 3r TR 2024'!AA23+'CONTRACTACIO 4t TR 2024'!AA23</f>
        <v>0</v>
      </c>
      <c r="W23" s="66" t="str">
        <f t="shared" si="8"/>
        <v/>
      </c>
      <c r="X23" s="77">
        <f>'CONTRACTACIO 1r TR 2024'!AC23+'CONTRACTACIO 2n TR 2024'!AC23+'CONTRACTACIO 3r TR 2024'!AC23+'CONTRACTACIO 4t TR 2024'!AC23</f>
        <v>0</v>
      </c>
      <c r="Y23" s="78">
        <f>'CONTRACTACIO 1r TR 2024'!AD23+'CONTRACTACIO 2n TR 2024'!AD23+'CONTRACTACIO 3r TR 2024'!AD23+'CONTRACTACIO 4t TR 2024'!AD23</f>
        <v>0</v>
      </c>
      <c r="Z23" s="67" t="str">
        <f t="shared" si="9"/>
        <v/>
      </c>
      <c r="AA23" s="81">
        <f>'CONTRACTACIO 1r TR 2024'!V23+'CONTRACTACIO 2n TR 2024'!V23+'CONTRACTACIO 3r TR 2024'!V23+'CONTRACTACIO 4t TR 2024'!V23</f>
        <v>0</v>
      </c>
      <c r="AB23" s="20" t="str">
        <f t="shared" si="10"/>
        <v/>
      </c>
      <c r="AC23" s="77">
        <f>'CONTRACTACIO 1r TR 2024'!X23+'CONTRACTACIO 2n TR 2024'!X23+'CONTRACTACIO 3r TR 2024'!X23+'CONTRACTACIO 4t TR 2024'!X23</f>
        <v>0</v>
      </c>
      <c r="AD23" s="78">
        <f>'CONTRACTACIO 1r TR 2024'!Y23+'CONTRACTACIO 2n TR 2024'!Y23+'CONTRACTACIO 3r TR 2024'!Y23+'CONTRACTACIO 4t TR 2024'!Y23</f>
        <v>0</v>
      </c>
      <c r="AE23" s="67" t="str">
        <f t="shared" si="11"/>
        <v/>
      </c>
    </row>
    <row r="24" spans="1:31" s="42" customFormat="1" ht="39.950000000000003" customHeight="1" x14ac:dyDescent="0.25">
      <c r="A24" s="94" t="s">
        <v>59</v>
      </c>
      <c r="B24" s="81">
        <f>'CONTRACTACIO 1r TR 2024'!B24+'CONTRACTACIO 2n TR 2024'!B24+'CONTRACTACIO 3r TR 2024'!B24+'CONTRACTACIO 4t TR 2024'!B24</f>
        <v>0</v>
      </c>
      <c r="C24" s="66" t="str">
        <f t="shared" si="0"/>
        <v/>
      </c>
      <c r="D24" s="77">
        <f>'CONTRACTACIO 1r TR 2024'!D24+'CONTRACTACIO 2n TR 2024'!D24+'CONTRACTACIO 3r TR 2024'!D24+'CONTRACTACIO 4t TR 2024'!D24</f>
        <v>0</v>
      </c>
      <c r="E24" s="78">
        <f>'CONTRACTACIO 1r TR 2024'!E24+'CONTRACTACIO 2n TR 2024'!E24+'CONTRACTACIO 3r TR 2024'!E24+'CONTRACTACIO 4t TR 2024'!E24</f>
        <v>0</v>
      </c>
      <c r="F24" s="67" t="str">
        <f t="shared" si="1"/>
        <v/>
      </c>
      <c r="G24" s="81">
        <f>'CONTRACTACIO 1r TR 2024'!G24+'CONTRACTACIO 2n TR 2024'!G24+'CONTRACTACIO 3r TR 2024'!G24+'CONTRACTACIO 4t TR 2024'!G24</f>
        <v>0</v>
      </c>
      <c r="H24" s="66" t="str">
        <f t="shared" si="2"/>
        <v/>
      </c>
      <c r="I24" s="77">
        <f>'CONTRACTACIO 1r TR 2024'!I24+'CONTRACTACIO 2n TR 2024'!I24+'CONTRACTACIO 3r TR 2024'!I24+'CONTRACTACIO 4t TR 2024'!I24</f>
        <v>0</v>
      </c>
      <c r="J24" s="78">
        <f>'CONTRACTACIO 1r TR 2024'!J24+'CONTRACTACIO 2n TR 2024'!J24+'CONTRACTACIO 3r TR 2024'!J24+'CONTRACTACIO 4t TR 2024'!J24</f>
        <v>0</v>
      </c>
      <c r="K24" s="67" t="str">
        <f t="shared" si="3"/>
        <v/>
      </c>
      <c r="L24" s="81">
        <f>'CONTRACTACIO 1r TR 2024'!L24+'CONTRACTACIO 2n TR 2024'!L24+'CONTRACTACIO 3r TR 2024'!L24+'CONTRACTACIO 4t TR 2024'!L24</f>
        <v>0</v>
      </c>
      <c r="M24" s="66" t="str">
        <f t="shared" si="4"/>
        <v/>
      </c>
      <c r="N24" s="77">
        <f>'CONTRACTACIO 1r TR 2024'!N24+'CONTRACTACIO 2n TR 2024'!N24+'CONTRACTACIO 3r TR 2024'!N24+'CONTRACTACIO 4t TR 2024'!N24</f>
        <v>0</v>
      </c>
      <c r="O24" s="78">
        <f>'CONTRACTACIO 1r TR 2024'!O24+'CONTRACTACIO 2n TR 2024'!O24+'CONTRACTACIO 3r TR 2024'!O24+'CONTRACTACIO 4t TR 2024'!O24</f>
        <v>0</v>
      </c>
      <c r="P24" s="67" t="str">
        <f t="shared" si="5"/>
        <v/>
      </c>
      <c r="Q24" s="81">
        <f>'CONTRACTACIO 1r TR 2024'!Q24+'CONTRACTACIO 2n TR 2024'!Q24+'CONTRACTACIO 3r TR 2024'!Q24+'CONTRACTACIO 4t TR 2024'!Q24</f>
        <v>0</v>
      </c>
      <c r="R24" s="66" t="str">
        <f t="shared" si="6"/>
        <v/>
      </c>
      <c r="S24" s="77">
        <f>'CONTRACTACIO 1r TR 2024'!S24+'CONTRACTACIO 2n TR 2024'!S24+'CONTRACTACIO 3r TR 2024'!S24+'CONTRACTACIO 4t TR 2024'!S24</f>
        <v>0</v>
      </c>
      <c r="T24" s="78">
        <f>'CONTRACTACIO 1r TR 2024'!T24+'CONTRACTACIO 2n TR 2024'!T24+'CONTRACTACIO 3r TR 2024'!T24+'CONTRACTACIO 4t TR 2024'!T24</f>
        <v>0</v>
      </c>
      <c r="U24" s="67" t="str">
        <f t="shared" si="7"/>
        <v/>
      </c>
      <c r="V24" s="81">
        <f>'CONTRACTACIO 1r TR 2024'!AA24+'CONTRACTACIO 2n TR 2024'!AA24+'CONTRACTACIO 3r TR 2024'!AA24+'CONTRACTACIO 4t TR 2024'!AA24</f>
        <v>0</v>
      </c>
      <c r="W24" s="66" t="str">
        <f t="shared" si="8"/>
        <v/>
      </c>
      <c r="X24" s="77">
        <f>'CONTRACTACIO 1r TR 2024'!AC24+'CONTRACTACIO 2n TR 2024'!AC24+'CONTRACTACIO 3r TR 2024'!AC24+'CONTRACTACIO 4t TR 2024'!AC24</f>
        <v>0</v>
      </c>
      <c r="Y24" s="78">
        <f>'CONTRACTACIO 1r TR 2024'!AD24+'CONTRACTACIO 2n TR 2024'!AD24+'CONTRACTACIO 3r TR 2024'!AD24+'CONTRACTACIO 4t TR 2024'!AD24</f>
        <v>0</v>
      </c>
      <c r="Z24" s="67" t="str">
        <f t="shared" si="9"/>
        <v/>
      </c>
      <c r="AA24" s="81">
        <f>'CONTRACTACIO 1r TR 2024'!V24+'CONTRACTACIO 2n TR 2024'!V24+'CONTRACTACIO 3r TR 2024'!V24+'CONTRACTACIO 4t TR 2024'!V24</f>
        <v>0</v>
      </c>
      <c r="AB24" s="20" t="str">
        <f t="shared" si="10"/>
        <v/>
      </c>
      <c r="AC24" s="77">
        <f>'CONTRACTACIO 1r TR 2024'!X24+'CONTRACTACIO 2n TR 2024'!X24+'CONTRACTACIO 3r TR 2024'!X24+'CONTRACTACIO 4t TR 2024'!X24</f>
        <v>0</v>
      </c>
      <c r="AD24" s="78">
        <f>'CONTRACTACIO 1r TR 2024'!Y24+'CONTRACTACIO 2n TR 2024'!Y24+'CONTRACTACIO 3r TR 2024'!Y24+'CONTRACTACIO 4t TR 2024'!Y24</f>
        <v>0</v>
      </c>
      <c r="AE24" s="67" t="str">
        <f t="shared" si="11"/>
        <v/>
      </c>
    </row>
    <row r="25" spans="1:31" s="42" customFormat="1" ht="36" customHeight="1" x14ac:dyDescent="0.25">
      <c r="A25" s="97" t="s">
        <v>52</v>
      </c>
      <c r="B25" s="81">
        <f>'CONTRACTACIO 1r TR 2024'!B25+'CONTRACTACIO 2n TR 2024'!B25+'CONTRACTACIO 3r TR 2024'!B25+'CONTRACTACIO 4t TR 2024'!B25</f>
        <v>0</v>
      </c>
      <c r="C25" s="66" t="str">
        <f t="shared" si="0"/>
        <v/>
      </c>
      <c r="D25" s="77">
        <f>'CONTRACTACIO 1r TR 2024'!D25+'CONTRACTACIO 2n TR 2024'!D25+'CONTRACTACIO 3r TR 2024'!D25+'CONTRACTACIO 4t TR 2024'!D25</f>
        <v>0</v>
      </c>
      <c r="E25" s="78">
        <f>'CONTRACTACIO 1r TR 2024'!E25+'CONTRACTACIO 2n TR 2024'!E25+'CONTRACTACIO 3r TR 2024'!E25+'CONTRACTACIO 4t TR 2024'!E25</f>
        <v>0</v>
      </c>
      <c r="F25" s="67" t="str">
        <f t="shared" si="1"/>
        <v/>
      </c>
      <c r="G25" s="81">
        <f>'CONTRACTACIO 1r TR 2024'!G25+'CONTRACTACIO 2n TR 2024'!G25+'CONTRACTACIO 3r TR 2024'!G25+'CONTRACTACIO 4t TR 2024'!G25</f>
        <v>0</v>
      </c>
      <c r="H25" s="66" t="str">
        <f t="shared" si="2"/>
        <v/>
      </c>
      <c r="I25" s="77">
        <f>'CONTRACTACIO 1r TR 2024'!I25+'CONTRACTACIO 2n TR 2024'!I25+'CONTRACTACIO 3r TR 2024'!I25+'CONTRACTACIO 4t TR 2024'!I25</f>
        <v>0</v>
      </c>
      <c r="J25" s="78">
        <f>'CONTRACTACIO 1r TR 2024'!J25+'CONTRACTACIO 2n TR 2024'!J25+'CONTRACTACIO 3r TR 2024'!J25+'CONTRACTACIO 4t TR 2024'!J25</f>
        <v>0</v>
      </c>
      <c r="K25" s="67" t="str">
        <f t="shared" si="3"/>
        <v/>
      </c>
      <c r="L25" s="81">
        <f>'CONTRACTACIO 1r TR 2024'!L25+'CONTRACTACIO 2n TR 2024'!L25+'CONTRACTACIO 3r TR 2024'!L25+'CONTRACTACIO 4t TR 2024'!L25</f>
        <v>0</v>
      </c>
      <c r="M25" s="66" t="str">
        <f t="shared" si="4"/>
        <v/>
      </c>
      <c r="N25" s="77">
        <f>'CONTRACTACIO 1r TR 2024'!N25+'CONTRACTACIO 2n TR 2024'!N25+'CONTRACTACIO 3r TR 2024'!N25+'CONTRACTACIO 4t TR 2024'!N25</f>
        <v>0</v>
      </c>
      <c r="O25" s="78">
        <f>'CONTRACTACIO 1r TR 2024'!O25+'CONTRACTACIO 2n TR 2024'!O25+'CONTRACTACIO 3r TR 2024'!O25+'CONTRACTACIO 4t TR 2024'!O25</f>
        <v>0</v>
      </c>
      <c r="P25" s="67" t="str">
        <f t="shared" si="5"/>
        <v/>
      </c>
      <c r="Q25" s="81">
        <f>'CONTRACTACIO 1r TR 2024'!Q25+'CONTRACTACIO 2n TR 2024'!Q25+'CONTRACTACIO 3r TR 2024'!Q25+'CONTRACTACIO 4t TR 2024'!Q25</f>
        <v>0</v>
      </c>
      <c r="R25" s="66" t="str">
        <f t="shared" si="6"/>
        <v/>
      </c>
      <c r="S25" s="77">
        <f>'CONTRACTACIO 1r TR 2024'!S25+'CONTRACTACIO 2n TR 2024'!S25+'CONTRACTACIO 3r TR 2024'!S25+'CONTRACTACIO 4t TR 2024'!S25</f>
        <v>0</v>
      </c>
      <c r="T25" s="78">
        <f>'CONTRACTACIO 1r TR 2024'!T25+'CONTRACTACIO 2n TR 2024'!T25+'CONTRACTACIO 3r TR 2024'!T25+'CONTRACTACIO 4t TR 2024'!T25</f>
        <v>0</v>
      </c>
      <c r="U25" s="67" t="str">
        <f t="shared" si="7"/>
        <v/>
      </c>
      <c r="V25" s="81">
        <f>'CONTRACTACIO 1r TR 2024'!AA25+'CONTRACTACIO 2n TR 2024'!AA25+'CONTRACTACIO 3r TR 2024'!AA25+'CONTRACTACIO 4t TR 2024'!AA25</f>
        <v>0</v>
      </c>
      <c r="W25" s="66" t="str">
        <f t="shared" si="8"/>
        <v/>
      </c>
      <c r="X25" s="77">
        <f>'CONTRACTACIO 1r TR 2024'!AC25+'CONTRACTACIO 2n TR 2024'!AC25+'CONTRACTACIO 3r TR 2024'!AC25+'CONTRACTACIO 4t TR 2024'!AC25</f>
        <v>0</v>
      </c>
      <c r="Y25" s="78">
        <f>'CONTRACTACIO 1r TR 2024'!AD25+'CONTRACTACIO 2n TR 2024'!AD25+'CONTRACTACIO 3r TR 2024'!AD25+'CONTRACTACIO 4t TR 2024'!AD25</f>
        <v>0</v>
      </c>
      <c r="Z25" s="67" t="str">
        <f t="shared" si="9"/>
        <v/>
      </c>
      <c r="AA25" s="81">
        <f>'CONTRACTACIO 1r TR 2024'!V25+'CONTRACTACIO 2n TR 2024'!V25+'CONTRACTACIO 3r TR 2024'!V25+'CONTRACTACIO 4t TR 2024'!V25</f>
        <v>0</v>
      </c>
      <c r="AB25" s="20" t="str">
        <f t="shared" si="10"/>
        <v/>
      </c>
      <c r="AC25" s="77">
        <f>'CONTRACTACIO 1r TR 2024'!X25+'CONTRACTACIO 2n TR 2024'!X25+'CONTRACTACIO 3r TR 2024'!X25+'CONTRACTACIO 4t TR 2024'!X25</f>
        <v>0</v>
      </c>
      <c r="AD25" s="78">
        <f>'CONTRACTACIO 1r TR 2024'!Y25+'CONTRACTACIO 2n TR 2024'!Y25+'CONTRACTACIO 3r TR 2024'!Y25+'CONTRACTACIO 4t TR 2024'!Y25</f>
        <v>0</v>
      </c>
      <c r="AE25" s="67" t="str">
        <f t="shared" si="11"/>
        <v/>
      </c>
    </row>
    <row r="26" spans="1:31" ht="33" customHeight="1" thickBot="1" x14ac:dyDescent="0.3">
      <c r="A26" s="82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39</v>
      </c>
      <c r="H26" s="17">
        <f t="shared" si="12"/>
        <v>1</v>
      </c>
      <c r="I26" s="18">
        <f t="shared" si="12"/>
        <v>442193.37</v>
      </c>
      <c r="J26" s="18">
        <f t="shared" si="12"/>
        <v>533171.6139</v>
      </c>
      <c r="K26" s="19">
        <f t="shared" si="12"/>
        <v>0.99999999999999989</v>
      </c>
      <c r="L26" s="16">
        <f t="shared" si="12"/>
        <v>6</v>
      </c>
      <c r="M26" s="17">
        <f t="shared" si="12"/>
        <v>1</v>
      </c>
      <c r="N26" s="18">
        <f t="shared" si="12"/>
        <v>16744.628099173555</v>
      </c>
      <c r="O26" s="18">
        <f t="shared" si="12"/>
        <v>20261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5" customFormat="1" ht="18.600000000000001" customHeight="1" x14ac:dyDescent="0.25">
      <c r="B27" s="26"/>
      <c r="H27" s="26"/>
      <c r="N27" s="26"/>
    </row>
    <row r="28" spans="1:31" s="49" customFormat="1" ht="34.35" hidden="1" customHeight="1" x14ac:dyDescent="0.25">
      <c r="A28" s="127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19.350000000000001" hidden="1" customHeight="1" x14ac:dyDescent="0.25">
      <c r="A29" s="128" t="str">
        <f>'CONTRACTACIO 1r TR 2024'!A29:Q29</f>
        <v>https://bcnroc.ajuntament.barcelona.cat/jspui/bitstream/11703/117122/5/GM_Pressupost_2020.pdf#page=218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4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49" customFormat="1" ht="44.1" customHeight="1" x14ac:dyDescent="0.25">
      <c r="A30" s="123" t="s">
        <v>36</v>
      </c>
      <c r="B30" s="123"/>
      <c r="C30" s="123"/>
      <c r="D30" s="123"/>
      <c r="E30" s="123"/>
      <c r="F30" s="123"/>
      <c r="G30" s="123"/>
      <c r="H30" s="123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8"/>
      <c r="W30" s="48"/>
      <c r="X30" s="48"/>
      <c r="AC30" s="48"/>
      <c r="AD30" s="48"/>
      <c r="AE30" s="48"/>
    </row>
    <row r="31" spans="1:31" s="53" customFormat="1" ht="21.6" customHeight="1" thickBot="1" x14ac:dyDescent="0.3">
      <c r="A31" s="72"/>
      <c r="B31" s="72"/>
      <c r="C31" s="72"/>
      <c r="D31" s="72"/>
      <c r="E31" s="72"/>
      <c r="F31" s="72"/>
      <c r="G31" s="52"/>
      <c r="H31" s="52"/>
      <c r="I31" s="50"/>
      <c r="J31" s="50"/>
      <c r="K31" s="50"/>
      <c r="L31" s="72"/>
      <c r="M31" s="51"/>
      <c r="N31" s="47"/>
      <c r="O31" s="47"/>
      <c r="P31" s="50"/>
      <c r="Q31" s="50"/>
      <c r="R31" s="72"/>
      <c r="S31" s="47"/>
      <c r="T31" s="47"/>
      <c r="U31" s="47"/>
      <c r="V31" s="47"/>
      <c r="W31" s="47"/>
      <c r="X31" s="47"/>
      <c r="Y31" s="49"/>
      <c r="Z31" s="49"/>
      <c r="AA31" s="49"/>
      <c r="AB31" s="49"/>
      <c r="AC31" s="47"/>
      <c r="AD31" s="47"/>
      <c r="AE31" s="47"/>
    </row>
    <row r="32" spans="1:31" s="53" customFormat="1" ht="18" customHeight="1" x14ac:dyDescent="0.25">
      <c r="A32" s="153" t="s">
        <v>10</v>
      </c>
      <c r="B32" s="156" t="s">
        <v>17</v>
      </c>
      <c r="C32" s="157"/>
      <c r="D32" s="157"/>
      <c r="E32" s="157"/>
      <c r="F32" s="158"/>
      <c r="G32" s="25"/>
      <c r="H32" s="54"/>
      <c r="I32" s="54"/>
      <c r="J32" s="162" t="s">
        <v>15</v>
      </c>
      <c r="K32" s="163"/>
      <c r="L32" s="156" t="s">
        <v>16</v>
      </c>
      <c r="M32" s="157"/>
      <c r="N32" s="157"/>
      <c r="O32" s="157"/>
      <c r="P32" s="158"/>
      <c r="Q32" s="50"/>
      <c r="R32" s="72"/>
      <c r="S32" s="47"/>
      <c r="T32" s="47"/>
      <c r="U32" s="47"/>
      <c r="V32" s="50"/>
      <c r="W32" s="50"/>
      <c r="X32" s="72"/>
      <c r="Y32" s="49"/>
      <c r="Z32" s="49"/>
      <c r="AA32" s="49"/>
      <c r="AB32" s="49"/>
      <c r="AC32" s="50"/>
      <c r="AD32" s="50"/>
      <c r="AE32" s="72"/>
    </row>
    <row r="33" spans="1:33" s="54" customFormat="1" ht="18" customHeight="1" thickBot="1" x14ac:dyDescent="0.3">
      <c r="A33" s="154"/>
      <c r="B33" s="159"/>
      <c r="C33" s="160"/>
      <c r="D33" s="160"/>
      <c r="E33" s="160"/>
      <c r="F33" s="161"/>
      <c r="G33" s="25"/>
      <c r="J33" s="164"/>
      <c r="K33" s="165"/>
      <c r="L33" s="168"/>
      <c r="M33" s="169"/>
      <c r="N33" s="169"/>
      <c r="O33" s="169"/>
      <c r="P33" s="170"/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54" customFormat="1" ht="40.35" customHeight="1" thickBot="1" x14ac:dyDescent="0.3">
      <c r="A34" s="155"/>
      <c r="B34" s="55" t="s">
        <v>14</v>
      </c>
      <c r="C34" s="35" t="s">
        <v>8</v>
      </c>
      <c r="D34" s="36" t="s">
        <v>48</v>
      </c>
      <c r="E34" s="37" t="s">
        <v>49</v>
      </c>
      <c r="F34" s="56" t="s">
        <v>9</v>
      </c>
      <c r="G34" s="25"/>
      <c r="H34" s="25"/>
      <c r="I34" s="25"/>
      <c r="J34" s="166"/>
      <c r="K34" s="167"/>
      <c r="L34" s="55" t="s">
        <v>14</v>
      </c>
      <c r="M34" s="35" t="s">
        <v>8</v>
      </c>
      <c r="N34" s="36" t="s">
        <v>48</v>
      </c>
      <c r="O34" s="37" t="s">
        <v>49</v>
      </c>
      <c r="P34" s="56" t="s">
        <v>9</v>
      </c>
      <c r="Q34" s="50"/>
      <c r="R34" s="72"/>
      <c r="S34" s="47"/>
      <c r="T34" s="47"/>
      <c r="U34" s="47"/>
      <c r="V34" s="50"/>
      <c r="W34" s="50"/>
      <c r="X34" s="72"/>
      <c r="AC34" s="50"/>
      <c r="AD34" s="50"/>
      <c r="AE34" s="72"/>
    </row>
    <row r="35" spans="1:33" s="25" customFormat="1" ht="47.45" customHeight="1" x14ac:dyDescent="0.25">
      <c r="A35" s="41" t="s">
        <v>25</v>
      </c>
      <c r="B35" s="9">
        <f t="shared" ref="B35:B44" si="13">B13+G13+L13+Q13+V13+AA13</f>
        <v>2</v>
      </c>
      <c r="C35" s="8">
        <f t="shared" ref="C35:C41" si="14">IF(B35,B35/$B$48,"")</f>
        <v>4.4444444444444446E-2</v>
      </c>
      <c r="D35" s="10">
        <f t="shared" ref="D35:D44" si="15">D13+I13+N13+S13+X13+AC13</f>
        <v>182523.5</v>
      </c>
      <c r="E35" s="11">
        <f t="shared" ref="E35:E44" si="16">E13+J13+O13+T13+Y13+AD13</f>
        <v>220853.435</v>
      </c>
      <c r="F35" s="21">
        <f t="shared" ref="F35:F41" si="17">IF(E35,E35/$E$48,"")</f>
        <v>0.39906111322869403</v>
      </c>
      <c r="J35" s="151" t="s">
        <v>3</v>
      </c>
      <c r="K35" s="152"/>
      <c r="L35" s="57">
        <f>B26</f>
        <v>0</v>
      </c>
      <c r="M35" s="8" t="str">
        <f t="shared" ref="M35:M40" si="18">IF(L35,L35/$L$41,"")</f>
        <v/>
      </c>
      <c r="N35" s="58">
        <f>D26</f>
        <v>0</v>
      </c>
      <c r="O35" s="58">
        <f>E26</f>
        <v>0</v>
      </c>
      <c r="P35" s="59" t="str">
        <f t="shared" ref="P35:P40" si="19">IF(O35,O35/$O$41,"")</f>
        <v/>
      </c>
    </row>
    <row r="36" spans="1:33" s="25" customFormat="1" ht="30" customHeight="1" x14ac:dyDescent="0.25">
      <c r="A36" s="43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7" t="s">
        <v>1</v>
      </c>
      <c r="K36" s="148"/>
      <c r="L36" s="60">
        <f>G26</f>
        <v>39</v>
      </c>
      <c r="M36" s="8">
        <f t="shared" si="18"/>
        <v>0.8666666666666667</v>
      </c>
      <c r="N36" s="61">
        <f>I26</f>
        <v>442193.37</v>
      </c>
      <c r="O36" s="61">
        <f>J26</f>
        <v>533171.6139</v>
      </c>
      <c r="P36" s="59">
        <f t="shared" si="19"/>
        <v>0.96339030355073907</v>
      </c>
    </row>
    <row r="37" spans="1:33" s="25" customFormat="1" ht="30" customHeight="1" x14ac:dyDescent="0.25">
      <c r="A37" s="43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47" t="s">
        <v>2</v>
      </c>
      <c r="K37" s="148"/>
      <c r="L37" s="60">
        <f>L26</f>
        <v>6</v>
      </c>
      <c r="M37" s="8">
        <f t="shared" si="18"/>
        <v>0.13333333333333333</v>
      </c>
      <c r="N37" s="61">
        <f>N26</f>
        <v>16744.628099173555</v>
      </c>
      <c r="O37" s="61">
        <f>O26</f>
        <v>20261</v>
      </c>
      <c r="P37" s="59">
        <f t="shared" si="19"/>
        <v>3.6609696449260883E-2</v>
      </c>
    </row>
    <row r="38" spans="1:33" ht="30" customHeight="1" x14ac:dyDescent="0.25">
      <c r="A38" s="43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5"/>
      <c r="H38" s="25"/>
      <c r="I38" s="25"/>
      <c r="J38" s="147" t="s">
        <v>34</v>
      </c>
      <c r="K38" s="148"/>
      <c r="L38" s="60">
        <f>Q26</f>
        <v>0</v>
      </c>
      <c r="M38" s="8" t="str">
        <f t="shared" si="18"/>
        <v/>
      </c>
      <c r="N38" s="61">
        <f>S26</f>
        <v>0</v>
      </c>
      <c r="O38" s="61">
        <f>T26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3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H39" s="25"/>
      <c r="I39" s="25"/>
      <c r="J39" s="147" t="s">
        <v>5</v>
      </c>
      <c r="K39" s="148"/>
      <c r="L39" s="60">
        <f>AA26</f>
        <v>0</v>
      </c>
      <c r="M39" s="8" t="str">
        <f t="shared" si="18"/>
        <v/>
      </c>
      <c r="N39" s="61">
        <f>AC26</f>
        <v>0</v>
      </c>
      <c r="O39" s="61">
        <f>AD26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x14ac:dyDescent="0.25">
      <c r="A40" s="44" t="s">
        <v>33</v>
      </c>
      <c r="B40" s="15">
        <f t="shared" si="13"/>
        <v>1</v>
      </c>
      <c r="C40" s="8">
        <f t="shared" si="14"/>
        <v>2.2222222222222223E-2</v>
      </c>
      <c r="D40" s="13">
        <f t="shared" si="15"/>
        <v>90500.01</v>
      </c>
      <c r="E40" s="22">
        <f t="shared" si="16"/>
        <v>109505.01209999999</v>
      </c>
      <c r="F40" s="21">
        <f t="shared" si="17"/>
        <v>0.19786512278039781</v>
      </c>
      <c r="G40" s="25"/>
      <c r="H40" s="25"/>
      <c r="I40" s="25"/>
      <c r="J40" s="147" t="s">
        <v>4</v>
      </c>
      <c r="K40" s="148"/>
      <c r="L40" s="60">
        <f>V26</f>
        <v>0</v>
      </c>
      <c r="M40" s="8" t="str">
        <f t="shared" si="18"/>
        <v/>
      </c>
      <c r="N40" s="61">
        <f>X26</f>
        <v>0</v>
      </c>
      <c r="O40" s="61">
        <f>Y26</f>
        <v>0</v>
      </c>
      <c r="P40" s="59" t="str">
        <f t="shared" si="19"/>
        <v/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thickBot="1" x14ac:dyDescent="0.3">
      <c r="A41" s="44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23">
        <f t="shared" si="16"/>
        <v>0</v>
      </c>
      <c r="F41" s="21" t="str">
        <f t="shared" si="17"/>
        <v/>
      </c>
      <c r="G41" s="25"/>
      <c r="H41" s="25"/>
      <c r="I41" s="25"/>
      <c r="J41" s="149" t="s">
        <v>0</v>
      </c>
      <c r="K41" s="150"/>
      <c r="L41" s="83">
        <f>SUM(L35:L40)</f>
        <v>45</v>
      </c>
      <c r="M41" s="17">
        <f>SUM(M35:M40)</f>
        <v>1</v>
      </c>
      <c r="N41" s="84">
        <f>SUM(N35:N40)</f>
        <v>458937.99809917354</v>
      </c>
      <c r="O41" s="85">
        <f>SUM(O35:O40)</f>
        <v>553432.6139</v>
      </c>
      <c r="P41" s="86">
        <f>SUM(P35:P40)</f>
        <v>1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5" t="s">
        <v>29</v>
      </c>
      <c r="B42" s="12">
        <f t="shared" si="13"/>
        <v>42</v>
      </c>
      <c r="C42" s="8">
        <f t="shared" ref="C42:C47" si="20">IF(B42,B42/$B$48,"")</f>
        <v>0.93333333333333335</v>
      </c>
      <c r="D42" s="13">
        <f t="shared" si="15"/>
        <v>185914.48809917358</v>
      </c>
      <c r="E42" s="23">
        <f t="shared" si="16"/>
        <v>223074.16680000001</v>
      </c>
      <c r="F42" s="21">
        <f t="shared" ref="F42:F47" si="21">IF(E42,E42/$E$48,"")</f>
        <v>0.40307376399090816</v>
      </c>
      <c r="G42" s="25"/>
      <c r="H42" s="25"/>
      <c r="I42" s="25"/>
      <c r="J42" s="25"/>
      <c r="K42" s="25"/>
      <c r="L42" s="25"/>
      <c r="M42" s="25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0" hidden="1" customHeight="1" x14ac:dyDescent="0.25">
      <c r="A43" s="46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5"/>
      <c r="H43" s="25"/>
      <c r="I43" s="25"/>
      <c r="J43" s="50"/>
      <c r="K43" s="50"/>
      <c r="L43" s="72"/>
      <c r="M43" s="51"/>
      <c r="N43" s="47"/>
      <c r="O43" s="47"/>
      <c r="P43" s="50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30" customHeight="1" x14ac:dyDescent="0.25">
      <c r="A44" s="80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5"/>
      <c r="H44" s="25"/>
      <c r="I44" s="25"/>
      <c r="J44" s="50"/>
      <c r="K44" s="50"/>
      <c r="L44" s="89"/>
      <c r="M44" s="51"/>
      <c r="N44" s="47"/>
      <c r="O44" s="47"/>
      <c r="P44" s="50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30" customHeight="1" x14ac:dyDescent="0.25">
      <c r="A45" s="94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5"/>
      <c r="H45" s="25"/>
      <c r="I45" s="25"/>
      <c r="J45" s="50"/>
      <c r="K45" s="50"/>
      <c r="L45" s="96"/>
      <c r="M45" s="51"/>
      <c r="N45" s="47"/>
      <c r="O45" s="47"/>
      <c r="P45" s="50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ht="39.6" customHeight="1" x14ac:dyDescent="0.25">
      <c r="A46" s="94" t="s">
        <v>59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5"/>
      <c r="H46" s="25"/>
      <c r="I46" s="25"/>
      <c r="J46" s="50"/>
      <c r="K46" s="50"/>
      <c r="L46" s="102"/>
      <c r="M46" s="51"/>
      <c r="N46" s="47"/>
      <c r="O46" s="47"/>
      <c r="P46" s="50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ht="30" customHeight="1" x14ac:dyDescent="0.25">
      <c r="A47" s="94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5"/>
      <c r="H47" s="25"/>
      <c r="I47" s="25"/>
      <c r="J47" s="50"/>
      <c r="K47" s="50"/>
      <c r="L47" s="72"/>
      <c r="M47" s="51"/>
      <c r="N47" s="47"/>
      <c r="O47" s="47"/>
      <c r="P47" s="50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53" customFormat="1" ht="30" customHeight="1" thickBot="1" x14ac:dyDescent="0.3">
      <c r="A48" s="64" t="s">
        <v>0</v>
      </c>
      <c r="B48" s="16">
        <f>SUM(B35:B47)</f>
        <v>45</v>
      </c>
      <c r="C48" s="17">
        <f>SUM(C35:C47)</f>
        <v>1</v>
      </c>
      <c r="D48" s="18">
        <f>SUM(D35:D47)</f>
        <v>458937.99809917359</v>
      </c>
      <c r="E48" s="18">
        <f>SUM(E35:E47)</f>
        <v>553432.6139</v>
      </c>
      <c r="F48" s="19">
        <f>SUM(F35:F47)</f>
        <v>1</v>
      </c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50"/>
      <c r="R48" s="72"/>
      <c r="S48" s="47"/>
      <c r="T48" s="47"/>
      <c r="U48" s="47"/>
      <c r="V48" s="50"/>
      <c r="W48" s="50"/>
      <c r="X48" s="72"/>
      <c r="Y48" s="49"/>
      <c r="Z48" s="49"/>
      <c r="AA48" s="49"/>
      <c r="AB48" s="49"/>
      <c r="AC48" s="50"/>
      <c r="AD48" s="50"/>
      <c r="AE48" s="72"/>
    </row>
    <row r="49" spans="1:33" s="53" customFormat="1" ht="30" customHeight="1" x14ac:dyDescent="0.25">
      <c r="A49" s="72"/>
      <c r="B49" s="72"/>
      <c r="C49" s="72"/>
      <c r="D49" s="72"/>
      <c r="E49" s="72"/>
      <c r="F49" s="72"/>
      <c r="G49" s="25"/>
      <c r="H49" s="26"/>
      <c r="I49" s="25"/>
      <c r="J49" s="25"/>
      <c r="K49" s="25"/>
      <c r="L49" s="25"/>
      <c r="M49" s="25"/>
      <c r="N49" s="26"/>
      <c r="O49" s="25"/>
      <c r="P49" s="25"/>
      <c r="Q49" s="25"/>
      <c r="R49" s="25"/>
      <c r="S49" s="25"/>
      <c r="T49" s="25"/>
      <c r="U49" s="65"/>
      <c r="V49" s="50"/>
      <c r="W49" s="50"/>
      <c r="X49" s="72"/>
      <c r="Y49" s="49"/>
      <c r="Z49" s="49"/>
      <c r="AA49" s="49"/>
      <c r="AB49" s="49"/>
      <c r="AC49" s="50"/>
      <c r="AD49" s="50"/>
      <c r="AE49" s="72"/>
    </row>
    <row r="50" spans="1:33" ht="36" customHeight="1" x14ac:dyDescent="0.25">
      <c r="A50" s="25"/>
      <c r="B50" s="26"/>
      <c r="C50" s="25"/>
      <c r="D50" s="25"/>
      <c r="E50" s="25"/>
      <c r="F50" s="25"/>
      <c r="G50" s="25"/>
      <c r="H50" s="26"/>
      <c r="I50" s="25"/>
      <c r="J50" s="25"/>
      <c r="K50" s="25"/>
      <c r="L50" s="25"/>
      <c r="M50" s="25"/>
      <c r="N50" s="26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s="25" customFormat="1" ht="23.1" customHeight="1" x14ac:dyDescent="0.25">
      <c r="B51" s="26"/>
      <c r="H51" s="26"/>
      <c r="N51" s="26"/>
    </row>
    <row r="52" spans="1:33" s="25" customFormat="1" x14ac:dyDescent="0.25">
      <c r="B52" s="26"/>
      <c r="H52" s="26"/>
      <c r="N52" s="26"/>
    </row>
    <row r="53" spans="1:33" s="25" customFormat="1" x14ac:dyDescent="0.25">
      <c r="B53" s="26"/>
      <c r="H53" s="26"/>
      <c r="N53" s="26"/>
    </row>
    <row r="54" spans="1:33" s="25" customFormat="1" x14ac:dyDescent="0.25">
      <c r="B54" s="26"/>
      <c r="H54" s="26"/>
      <c r="N54" s="26"/>
    </row>
    <row r="55" spans="1:33" s="25" customFormat="1" x14ac:dyDescent="0.25">
      <c r="B55" s="26"/>
      <c r="H55" s="26"/>
      <c r="N55" s="26"/>
    </row>
    <row r="56" spans="1:33" s="25" customFormat="1" x14ac:dyDescent="0.25">
      <c r="B56" s="26"/>
      <c r="H56" s="26"/>
      <c r="N56" s="26"/>
    </row>
    <row r="57" spans="1:33" s="25" customFormat="1" x14ac:dyDescent="0.25">
      <c r="B57" s="26"/>
      <c r="H57" s="26"/>
      <c r="N57" s="26"/>
    </row>
    <row r="58" spans="1:33" s="25" customFormat="1" x14ac:dyDescent="0.25">
      <c r="B58" s="26"/>
      <c r="H58" s="26"/>
      <c r="N58" s="26"/>
    </row>
    <row r="59" spans="1:33" s="25" customFormat="1" x14ac:dyDescent="0.25">
      <c r="B59" s="26"/>
      <c r="H59" s="26"/>
      <c r="N59" s="26"/>
    </row>
    <row r="60" spans="1:33" s="25" customFormat="1" x14ac:dyDescent="0.25">
      <c r="B60" s="26"/>
      <c r="H60" s="26"/>
      <c r="N60" s="26"/>
    </row>
    <row r="61" spans="1:33" s="25" customFormat="1" x14ac:dyDescent="0.25">
      <c r="B61" s="26"/>
      <c r="H61" s="26"/>
      <c r="N61" s="26"/>
    </row>
    <row r="62" spans="1:33" s="25" customFormat="1" x14ac:dyDescent="0.25">
      <c r="B62" s="26"/>
      <c r="H62" s="26"/>
      <c r="N62" s="26"/>
    </row>
    <row r="63" spans="1:33" s="25" customFormat="1" x14ac:dyDescent="0.25">
      <c r="B63" s="26"/>
      <c r="H63" s="26"/>
      <c r="N63" s="26"/>
    </row>
    <row r="64" spans="1:33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1:21" s="25" customFormat="1" x14ac:dyDescent="0.25">
      <c r="B97" s="26"/>
      <c r="H97" s="26"/>
      <c r="N97" s="26"/>
    </row>
    <row r="98" spans="1:21" s="25" customFormat="1" x14ac:dyDescent="0.25">
      <c r="B98" s="26"/>
      <c r="H98" s="26"/>
      <c r="N98" s="26"/>
    </row>
    <row r="99" spans="1:21" s="25" customFormat="1" x14ac:dyDescent="0.25">
      <c r="B99" s="26"/>
      <c r="H99" s="26"/>
      <c r="N99" s="26"/>
    </row>
    <row r="100" spans="1:21" s="25" customFormat="1" x14ac:dyDescent="0.25">
      <c r="B100" s="26"/>
      <c r="H100" s="26"/>
      <c r="N100" s="26"/>
    </row>
    <row r="101" spans="1:21" s="25" customFormat="1" x14ac:dyDescent="0.25">
      <c r="B101" s="26"/>
      <c r="H101" s="26"/>
      <c r="N101" s="26"/>
    </row>
    <row r="102" spans="1:21" s="25" customFormat="1" x14ac:dyDescent="0.25">
      <c r="B102" s="26"/>
      <c r="H102" s="26"/>
      <c r="N102" s="26"/>
    </row>
    <row r="103" spans="1:21" s="25" customFormat="1" x14ac:dyDescent="0.25">
      <c r="B103" s="26"/>
      <c r="H103" s="26"/>
      <c r="N103" s="26"/>
    </row>
    <row r="104" spans="1:21" s="25" customFormat="1" x14ac:dyDescent="0.25">
      <c r="B104" s="26"/>
      <c r="H104" s="26"/>
      <c r="N104" s="26"/>
    </row>
    <row r="105" spans="1:21" s="25" customFormat="1" x14ac:dyDescent="0.25">
      <c r="B105" s="26"/>
      <c r="H105" s="26"/>
      <c r="N105" s="26"/>
    </row>
    <row r="106" spans="1:21" s="25" customFormat="1" x14ac:dyDescent="0.25">
      <c r="B106" s="26"/>
      <c r="H106" s="26"/>
      <c r="N106" s="26"/>
    </row>
    <row r="107" spans="1:21" s="25" customFormat="1" x14ac:dyDescent="0.25">
      <c r="B107" s="26"/>
      <c r="H107" s="26"/>
      <c r="N107" s="26"/>
    </row>
    <row r="108" spans="1:21" s="25" customFormat="1" x14ac:dyDescent="0.25">
      <c r="B108" s="26"/>
      <c r="G108" s="27"/>
      <c r="H108" s="62"/>
      <c r="I108" s="27"/>
      <c r="J108" s="27"/>
      <c r="K108" s="27"/>
      <c r="L108" s="27"/>
      <c r="M108" s="27"/>
      <c r="N108" s="62"/>
      <c r="O108" s="27"/>
      <c r="P108" s="27"/>
    </row>
    <row r="109" spans="1:21" s="25" customFormat="1" x14ac:dyDescent="0.25">
      <c r="B109" s="26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  <row r="110" spans="1:21" s="25" customFormat="1" x14ac:dyDescent="0.25">
      <c r="B110" s="26"/>
      <c r="F110" s="27"/>
      <c r="G110" s="27"/>
      <c r="H110" s="62"/>
      <c r="I110" s="27"/>
      <c r="J110" s="27"/>
      <c r="K110" s="27"/>
      <c r="L110" s="27"/>
      <c r="M110" s="27"/>
      <c r="N110" s="62"/>
      <c r="O110" s="27"/>
      <c r="P110" s="27"/>
      <c r="Q110" s="27"/>
      <c r="R110" s="27"/>
      <c r="S110" s="27"/>
      <c r="T110" s="27"/>
      <c r="U110" s="27"/>
    </row>
    <row r="111" spans="1:21" s="25" customFormat="1" x14ac:dyDescent="0.25">
      <c r="A111" s="27"/>
      <c r="B111" s="62"/>
      <c r="C111" s="27"/>
      <c r="D111" s="27"/>
      <c r="E111" s="27"/>
      <c r="F111" s="27"/>
      <c r="G111" s="27"/>
      <c r="H111" s="62"/>
      <c r="I111" s="27"/>
      <c r="J111" s="27"/>
      <c r="K111" s="27"/>
      <c r="L111" s="27"/>
      <c r="M111" s="27"/>
      <c r="N111" s="62"/>
      <c r="O111" s="27"/>
      <c r="P111" s="27"/>
      <c r="Q111" s="27"/>
      <c r="R111" s="27"/>
      <c r="S111" s="27"/>
      <c r="T111" s="27"/>
      <c r="U111" s="27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2025-08-01T08:36:42Z</dcterms:modified>
</cp:coreProperties>
</file>