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JMR\"/>
    </mc:Choice>
  </mc:AlternateContent>
  <xr:revisionPtr revIDLastSave="0" documentId="8_{97DC81D4-1292-42AF-A539-0FAB1EA64A98}" xr6:coauthVersionLast="47" xr6:coauthVersionMax="47" xr10:uidLastSave="{00000000-0000-0000-0000-000000000000}"/>
  <bookViews>
    <workbookView xWindow="-48" yWindow="-48" windowWidth="23136" windowHeight="12456" tabRatio="700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O20" i="5" l="1"/>
  <c r="N20" i="1" l="1"/>
  <c r="I20" i="1"/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/>
  <c r="D44" i="5"/>
  <c r="B44" i="5"/>
  <c r="C44" i="5"/>
  <c r="E44" i="4"/>
  <c r="F44" i="4" s="1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/>
  <c r="S23" i="7"/>
  <c r="Q23" i="7"/>
  <c r="Q25" i="7" s="1"/>
  <c r="L37" i="7" s="1"/>
  <c r="M37" i="7" s="1"/>
  <c r="O23" i="7"/>
  <c r="P23" i="7" s="1"/>
  <c r="N23" i="7"/>
  <c r="L23" i="7"/>
  <c r="M23" i="7" s="1"/>
  <c r="J23" i="7"/>
  <c r="K23" i="7" s="1"/>
  <c r="I23" i="7"/>
  <c r="D44" i="7" s="1"/>
  <c r="G23" i="7"/>
  <c r="H23" i="7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D22" i="7"/>
  <c r="D43" i="7" s="1"/>
  <c r="B22" i="7"/>
  <c r="B43" i="7" s="1"/>
  <c r="C43" i="7" s="1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B16" i="7"/>
  <c r="C16" i="7" s="1"/>
  <c r="D16" i="7"/>
  <c r="J24" i="7"/>
  <c r="E24" i="7"/>
  <c r="F24" i="7" s="1"/>
  <c r="O24" i="7"/>
  <c r="P24" i="7" s="1"/>
  <c r="T24" i="7"/>
  <c r="U24" i="7"/>
  <c r="Y24" i="7"/>
  <c r="AD24" i="7"/>
  <c r="AE24" i="7" s="1"/>
  <c r="E13" i="7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Z21" i="7" s="1"/>
  <c r="J14" i="7"/>
  <c r="O14" i="7"/>
  <c r="E14" i="7"/>
  <c r="T14" i="7"/>
  <c r="U14" i="7" s="1"/>
  <c r="Y14" i="7"/>
  <c r="AD14" i="7"/>
  <c r="AE14" i="7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Y16" i="7"/>
  <c r="Z16" i="7" s="1"/>
  <c r="AD16" i="7"/>
  <c r="AE16" i="7" s="1"/>
  <c r="J17" i="7"/>
  <c r="K17" i="7" s="1"/>
  <c r="O17" i="7"/>
  <c r="E17" i="7"/>
  <c r="F17" i="7" s="1"/>
  <c r="T17" i="7"/>
  <c r="U17" i="7"/>
  <c r="Y17" i="7"/>
  <c r="Z17" i="7" s="1"/>
  <c r="AD17" i="7"/>
  <c r="J18" i="7"/>
  <c r="O18" i="7"/>
  <c r="AD18" i="7"/>
  <c r="E18" i="7"/>
  <c r="F18" i="7" s="1"/>
  <c r="T18" i="7"/>
  <c r="U18" i="7" s="1"/>
  <c r="Y18" i="7"/>
  <c r="J19" i="7"/>
  <c r="O19" i="7"/>
  <c r="AD19" i="7"/>
  <c r="AE19" i="7" s="1"/>
  <c r="E19" i="7"/>
  <c r="F19" i="7" s="1"/>
  <c r="T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D35" i="7" s="1"/>
  <c r="N14" i="7"/>
  <c r="D14" i="7"/>
  <c r="S14" i="7"/>
  <c r="X14" i="7"/>
  <c r="AC14" i="7"/>
  <c r="I15" i="7"/>
  <c r="N15" i="7"/>
  <c r="D15" i="7"/>
  <c r="D36" i="7" s="1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D40" i="7" s="1"/>
  <c r="N19" i="7"/>
  <c r="AC19" i="7"/>
  <c r="D19" i="7"/>
  <c r="S19" i="7"/>
  <c r="X19" i="7"/>
  <c r="G24" i="7"/>
  <c r="H24" i="7" s="1"/>
  <c r="B24" i="7"/>
  <c r="L24" i="7"/>
  <c r="M24" i="7" s="1"/>
  <c r="Q24" i="7"/>
  <c r="R24" i="7"/>
  <c r="V24" i="7"/>
  <c r="W24" i="7" s="1"/>
  <c r="AA24" i="7"/>
  <c r="AB24" i="7" s="1"/>
  <c r="G16" i="7"/>
  <c r="L16" i="7"/>
  <c r="Q16" i="7"/>
  <c r="R16" i="7" s="1"/>
  <c r="V16" i="7"/>
  <c r="W16" i="7" s="1"/>
  <c r="AA16" i="7"/>
  <c r="AB16" i="7"/>
  <c r="B13" i="7"/>
  <c r="B25" i="7" s="1"/>
  <c r="L34" i="7" s="1"/>
  <c r="M34" i="7" s="1"/>
  <c r="G13" i="7"/>
  <c r="L13" i="7"/>
  <c r="Q13" i="7"/>
  <c r="V13" i="7"/>
  <c r="W13" i="7" s="1"/>
  <c r="AA13" i="7"/>
  <c r="AB13" i="7" s="1"/>
  <c r="B20" i="7"/>
  <c r="C20" i="7" s="1"/>
  <c r="G20" i="7"/>
  <c r="L20" i="7"/>
  <c r="AA20" i="7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M14" i="7" s="1"/>
  <c r="B14" i="7"/>
  <c r="Q14" i="7"/>
  <c r="R14" i="7" s="1"/>
  <c r="V14" i="7"/>
  <c r="W14" i="7" s="1"/>
  <c r="AA14" i="7"/>
  <c r="AB14" i="7" s="1"/>
  <c r="G15" i="7"/>
  <c r="L15" i="7"/>
  <c r="M15" i="7" s="1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G18" i="7"/>
  <c r="H18" i="7" s="1"/>
  <c r="L18" i="7"/>
  <c r="AA18" i="7"/>
  <c r="B18" i="7"/>
  <c r="Q18" i="7"/>
  <c r="R18" i="7" s="1"/>
  <c r="V18" i="7"/>
  <c r="W18" i="7" s="1"/>
  <c r="G19" i="7"/>
  <c r="L19" i="7"/>
  <c r="M19" i="7" s="1"/>
  <c r="AA19" i="7"/>
  <c r="B19" i="7"/>
  <c r="C19" i="7" s="1"/>
  <c r="Q19" i="7"/>
  <c r="R19" i="7"/>
  <c r="V19" i="7"/>
  <c r="W19" i="7" s="1"/>
  <c r="J25" i="6"/>
  <c r="K20" i="6" s="1"/>
  <c r="E25" i="6"/>
  <c r="O25" i="6"/>
  <c r="O36" i="6" s="1"/>
  <c r="P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 s="1"/>
  <c r="AC25" i="6"/>
  <c r="N39" i="6"/>
  <c r="G25" i="6"/>
  <c r="L35" i="6" s="1"/>
  <c r="H15" i="6"/>
  <c r="B25" i="6"/>
  <c r="L25" i="6"/>
  <c r="L36" i="6" s="1"/>
  <c r="M36" i="6" s="1"/>
  <c r="V25" i="6"/>
  <c r="L38" i="6" s="1"/>
  <c r="Q25" i="6"/>
  <c r="L37" i="6" s="1"/>
  <c r="M37" i="6" s="1"/>
  <c r="AA25" i="6"/>
  <c r="L39" i="6" s="1"/>
  <c r="M39" i="6" s="1"/>
  <c r="E45" i="6"/>
  <c r="E34" i="6"/>
  <c r="F34" i="6" s="1"/>
  <c r="E35" i="6"/>
  <c r="E36" i="6"/>
  <c r="E37" i="6"/>
  <c r="E38" i="6"/>
  <c r="F38" i="6" s="1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C45" i="6" s="1"/>
  <c r="B42" i="6"/>
  <c r="C42" i="6" s="1"/>
  <c r="B34" i="6"/>
  <c r="B35" i="6"/>
  <c r="B36" i="6"/>
  <c r="C36" i="6" s="1"/>
  <c r="B37" i="6"/>
  <c r="B38" i="6"/>
  <c r="C38" i="6" s="1"/>
  <c r="B39" i="6"/>
  <c r="B40" i="6"/>
  <c r="C40" i="6" s="1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25" i="5"/>
  <c r="M20" i="5" s="1"/>
  <c r="Q25" i="5"/>
  <c r="L37" i="5" s="1"/>
  <c r="M37" i="5" s="1"/>
  <c r="V25" i="5"/>
  <c r="L38" i="5"/>
  <c r="M38" i="5" s="1"/>
  <c r="E34" i="5"/>
  <c r="E35" i="5"/>
  <c r="E36" i="5"/>
  <c r="E41" i="5"/>
  <c r="E42" i="5"/>
  <c r="F42" i="5" s="1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C39" i="5" s="1"/>
  <c r="B40" i="5"/>
  <c r="C40" i="5" s="1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F35" i="4" s="1"/>
  <c r="E36" i="4"/>
  <c r="F36" i="4" s="1"/>
  <c r="E37" i="4"/>
  <c r="F37" i="4" s="1"/>
  <c r="E38" i="4"/>
  <c r="E39" i="4"/>
  <c r="E40" i="4"/>
  <c r="E41" i="4"/>
  <c r="E42" i="4"/>
  <c r="D45" i="4"/>
  <c r="B45" i="4"/>
  <c r="C45" i="4" s="1"/>
  <c r="B42" i="4"/>
  <c r="C42" i="4" s="1"/>
  <c r="B34" i="4"/>
  <c r="B35" i="4"/>
  <c r="B36" i="4"/>
  <c r="B37" i="4"/>
  <c r="C37" i="4" s="1"/>
  <c r="B38" i="4"/>
  <c r="B39" i="4"/>
  <c r="C39" i="4" s="1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O38" i="4" s="1"/>
  <c r="P38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9" i="4"/>
  <c r="P17" i="4"/>
  <c r="P24" i="4"/>
  <c r="N25" i="4"/>
  <c r="N36" i="4" s="1"/>
  <c r="L25" i="4"/>
  <c r="L36" i="4" s="1"/>
  <c r="M36" i="4" s="1"/>
  <c r="M19" i="4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H20" i="4" s="1"/>
  <c r="H16" i="4"/>
  <c r="H17" i="4"/>
  <c r="H21" i="4"/>
  <c r="E25" i="4"/>
  <c r="O34" i="4" s="1"/>
  <c r="P34" i="4" s="1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Y25" i="1"/>
  <c r="O38" i="1" s="1"/>
  <c r="P38" i="1" s="1"/>
  <c r="I25" i="1"/>
  <c r="N35" i="1" s="1"/>
  <c r="N25" i="1"/>
  <c r="N36" i="1" s="1"/>
  <c r="D25" i="1"/>
  <c r="N34" i="1" s="1"/>
  <c r="X25" i="1"/>
  <c r="N38" i="1" s="1"/>
  <c r="G25" i="1"/>
  <c r="L35" i="1" s="1"/>
  <c r="H22" i="1"/>
  <c r="L25" i="1"/>
  <c r="M20" i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9" i="1"/>
  <c r="K18" i="1"/>
  <c r="K17" i="1"/>
  <c r="K16" i="1"/>
  <c r="K15" i="1"/>
  <c r="K14" i="1"/>
  <c r="H21" i="1"/>
  <c r="H19" i="1"/>
  <c r="H17" i="1"/>
  <c r="H15" i="1"/>
  <c r="C24" i="1"/>
  <c r="C21" i="1"/>
  <c r="C20" i="1"/>
  <c r="C19" i="1"/>
  <c r="C18" i="1"/>
  <c r="C17" i="1"/>
  <c r="C16" i="1"/>
  <c r="C15" i="1"/>
  <c r="C14" i="1"/>
  <c r="E45" i="1"/>
  <c r="E42" i="1"/>
  <c r="F42" i="1" s="1"/>
  <c r="E34" i="1"/>
  <c r="E41" i="1"/>
  <c r="E35" i="1"/>
  <c r="F35" i="1" s="1"/>
  <c r="E36" i="1"/>
  <c r="F36" i="1" s="1"/>
  <c r="E37" i="1"/>
  <c r="E38" i="1"/>
  <c r="E39" i="1"/>
  <c r="E40" i="1"/>
  <c r="F40" i="1" s="1"/>
  <c r="D45" i="1"/>
  <c r="D42" i="1"/>
  <c r="D34" i="1"/>
  <c r="D41" i="1"/>
  <c r="D35" i="1"/>
  <c r="D36" i="1"/>
  <c r="D37" i="1"/>
  <c r="D38" i="1"/>
  <c r="D39" i="1"/>
  <c r="D40" i="1"/>
  <c r="B45" i="1"/>
  <c r="C45" i="1" s="1"/>
  <c r="B42" i="1"/>
  <c r="C42" i="1" s="1"/>
  <c r="B34" i="1"/>
  <c r="B41" i="1"/>
  <c r="B35" i="1"/>
  <c r="B36" i="1"/>
  <c r="C36" i="1" s="1"/>
  <c r="B37" i="1"/>
  <c r="B38" i="1"/>
  <c r="C38" i="1"/>
  <c r="B39" i="1"/>
  <c r="C39" i="1" s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F22" i="1"/>
  <c r="F23" i="1"/>
  <c r="F24" i="1"/>
  <c r="C22" i="1"/>
  <c r="C23" i="1"/>
  <c r="L36" i="1"/>
  <c r="O34" i="6"/>
  <c r="P34" i="6" s="1"/>
  <c r="F22" i="6"/>
  <c r="L34" i="6"/>
  <c r="C22" i="6"/>
  <c r="F45" i="1"/>
  <c r="H20" i="6"/>
  <c r="H19" i="6"/>
  <c r="M18" i="6"/>
  <c r="M13" i="6"/>
  <c r="P19" i="6"/>
  <c r="P14" i="6"/>
  <c r="Z21" i="6"/>
  <c r="H22" i="6"/>
  <c r="O35" i="6"/>
  <c r="K22" i="6"/>
  <c r="M13" i="5"/>
  <c r="L35" i="5"/>
  <c r="H22" i="5"/>
  <c r="O38" i="5"/>
  <c r="P38" i="5" s="1"/>
  <c r="K22" i="5"/>
  <c r="M14" i="4"/>
  <c r="P21" i="4"/>
  <c r="H22" i="4"/>
  <c r="K22" i="4"/>
  <c r="Z21" i="4"/>
  <c r="L34" i="1"/>
  <c r="F20" i="1"/>
  <c r="O34" i="1"/>
  <c r="P34" i="1" s="1"/>
  <c r="F13" i="1"/>
  <c r="C13" i="1"/>
  <c r="K21" i="1"/>
  <c r="H16" i="1"/>
  <c r="H20" i="1"/>
  <c r="H13" i="1"/>
  <c r="H14" i="1"/>
  <c r="H18" i="1"/>
  <c r="H24" i="1"/>
  <c r="Z18" i="6"/>
  <c r="C20" i="6"/>
  <c r="C13" i="6"/>
  <c r="C25" i="6" s="1"/>
  <c r="F14" i="6"/>
  <c r="K15" i="6"/>
  <c r="R16" i="6"/>
  <c r="U16" i="6"/>
  <c r="U13" i="6"/>
  <c r="H18" i="6"/>
  <c r="H13" i="6"/>
  <c r="H24" i="6"/>
  <c r="H14" i="6"/>
  <c r="K19" i="6"/>
  <c r="K14" i="6"/>
  <c r="K18" i="6"/>
  <c r="K21" i="6"/>
  <c r="K13" i="6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H20" i="5"/>
  <c r="K19" i="5"/>
  <c r="K20" i="5"/>
  <c r="C14" i="5"/>
  <c r="C13" i="5"/>
  <c r="F23" i="7"/>
  <c r="F43" i="5"/>
  <c r="AE21" i="5"/>
  <c r="AE20" i="5"/>
  <c r="C20" i="5"/>
  <c r="F21" i="5"/>
  <c r="F20" i="5"/>
  <c r="P21" i="5"/>
  <c r="C43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4" i="4"/>
  <c r="K24" i="4"/>
  <c r="C14" i="4"/>
  <c r="F14" i="4"/>
  <c r="F20" i="4"/>
  <c r="K21" i="4"/>
  <c r="W17" i="4"/>
  <c r="Z17" i="4"/>
  <c r="C18" i="4"/>
  <c r="C20" i="4"/>
  <c r="M13" i="4"/>
  <c r="W20" i="4"/>
  <c r="M20" i="4"/>
  <c r="O36" i="4"/>
  <c r="P20" i="4"/>
  <c r="P18" i="7"/>
  <c r="F43" i="4"/>
  <c r="K22" i="7"/>
  <c r="Z14" i="7"/>
  <c r="D34" i="7"/>
  <c r="E35" i="7"/>
  <c r="F35" i="7" s="1"/>
  <c r="D37" i="7"/>
  <c r="C35" i="1"/>
  <c r="D25" i="7"/>
  <c r="N34" i="7" s="1"/>
  <c r="H22" i="7"/>
  <c r="F38" i="1"/>
  <c r="P17" i="7"/>
  <c r="P16" i="7"/>
  <c r="F37" i="1"/>
  <c r="M16" i="7"/>
  <c r="F25" i="1"/>
  <c r="F43" i="1"/>
  <c r="F44" i="1"/>
  <c r="C23" i="7"/>
  <c r="C40" i="1"/>
  <c r="C44" i="1"/>
  <c r="F15" i="7"/>
  <c r="F22" i="7"/>
  <c r="F34" i="1"/>
  <c r="F39" i="1"/>
  <c r="C34" i="1"/>
  <c r="C43" i="5"/>
  <c r="C36" i="4"/>
  <c r="C43" i="4"/>
  <c r="C37" i="1"/>
  <c r="K24" i="7"/>
  <c r="F37" i="6"/>
  <c r="C37" i="6"/>
  <c r="F40" i="6"/>
  <c r="F36" i="6"/>
  <c r="C35" i="6"/>
  <c r="F35" i="6"/>
  <c r="F42" i="6"/>
  <c r="U16" i="7"/>
  <c r="F45" i="6"/>
  <c r="C34" i="6"/>
  <c r="M34" i="6"/>
  <c r="F39" i="6"/>
  <c r="AB18" i="7"/>
  <c r="AB19" i="7"/>
  <c r="C45" i="5"/>
  <c r="F39" i="5"/>
  <c r="F45" i="5"/>
  <c r="AE20" i="7"/>
  <c r="C36" i="5"/>
  <c r="C37" i="5"/>
  <c r="F36" i="5"/>
  <c r="F37" i="5"/>
  <c r="F34" i="5"/>
  <c r="C35" i="5"/>
  <c r="F40" i="5"/>
  <c r="F35" i="5"/>
  <c r="F21" i="7"/>
  <c r="C34" i="5"/>
  <c r="F13" i="7"/>
  <c r="F14" i="7"/>
  <c r="F20" i="7"/>
  <c r="W20" i="7"/>
  <c r="AE18" i="7"/>
  <c r="AE17" i="7"/>
  <c r="K18" i="7"/>
  <c r="C38" i="4"/>
  <c r="C35" i="4"/>
  <c r="F38" i="4"/>
  <c r="F42" i="4"/>
  <c r="F45" i="4"/>
  <c r="K15" i="7"/>
  <c r="K14" i="7"/>
  <c r="AB20" i="7"/>
  <c r="C18" i="7"/>
  <c r="C13" i="7"/>
  <c r="F39" i="4"/>
  <c r="R13" i="7"/>
  <c r="K21" i="7"/>
  <c r="M18" i="7"/>
  <c r="M13" i="7"/>
  <c r="P13" i="7"/>
  <c r="P15" i="7"/>
  <c r="P14" i="7"/>
  <c r="P19" i="7"/>
  <c r="H15" i="7"/>
  <c r="H16" i="7"/>
  <c r="H14" i="7"/>
  <c r="P36" i="4"/>
  <c r="B46" i="6" l="1"/>
  <c r="C41" i="6" s="1"/>
  <c r="B45" i="7"/>
  <c r="C45" i="7" s="1"/>
  <c r="D39" i="7"/>
  <c r="S25" i="7"/>
  <c r="N37" i="7" s="1"/>
  <c r="AC25" i="7"/>
  <c r="N38" i="7" s="1"/>
  <c r="B36" i="7"/>
  <c r="C36" i="7" s="1"/>
  <c r="D38" i="7"/>
  <c r="D45" i="7"/>
  <c r="B46" i="5"/>
  <c r="C41" i="5" s="1"/>
  <c r="C46" i="5" s="1"/>
  <c r="L36" i="5"/>
  <c r="B44" i="7"/>
  <c r="C44" i="7" s="1"/>
  <c r="E45" i="7"/>
  <c r="F45" i="7" s="1"/>
  <c r="B37" i="7"/>
  <c r="C37" i="7" s="1"/>
  <c r="C25" i="1"/>
  <c r="U25" i="5"/>
  <c r="AE25" i="5"/>
  <c r="B38" i="7"/>
  <c r="C38" i="7" s="1"/>
  <c r="E25" i="7"/>
  <c r="O34" i="7" s="1"/>
  <c r="R25" i="1"/>
  <c r="C25" i="5"/>
  <c r="W25" i="5"/>
  <c r="AA25" i="7"/>
  <c r="L38" i="7" s="1"/>
  <c r="M38" i="7" s="1"/>
  <c r="E44" i="7"/>
  <c r="F44" i="7" s="1"/>
  <c r="R25" i="5"/>
  <c r="Z25" i="5"/>
  <c r="E46" i="5"/>
  <c r="E38" i="7"/>
  <c r="F38" i="7" s="1"/>
  <c r="U25" i="4"/>
  <c r="B46" i="4"/>
  <c r="B35" i="7"/>
  <c r="C35" i="7" s="1"/>
  <c r="E39" i="7"/>
  <c r="F39" i="7" s="1"/>
  <c r="E34" i="7"/>
  <c r="E43" i="7"/>
  <c r="F43" i="7" s="1"/>
  <c r="D46" i="1"/>
  <c r="AB25" i="5"/>
  <c r="P25" i="4"/>
  <c r="B39" i="7"/>
  <c r="C39" i="7" s="1"/>
  <c r="R23" i="7"/>
  <c r="E40" i="7"/>
  <c r="D46" i="4"/>
  <c r="K13" i="4"/>
  <c r="K20" i="4"/>
  <c r="K19" i="4"/>
  <c r="E46" i="6"/>
  <c r="F41" i="6" s="1"/>
  <c r="N40" i="6"/>
  <c r="D46" i="6"/>
  <c r="H25" i="6"/>
  <c r="K25" i="5"/>
  <c r="D41" i="7"/>
  <c r="H25" i="5"/>
  <c r="P20" i="5"/>
  <c r="P25" i="5" s="1"/>
  <c r="D46" i="5"/>
  <c r="C41" i="4"/>
  <c r="C40" i="4"/>
  <c r="C34" i="4"/>
  <c r="M25" i="4"/>
  <c r="AB17" i="7"/>
  <c r="E36" i="7"/>
  <c r="F36" i="7" s="1"/>
  <c r="E41" i="7"/>
  <c r="E37" i="7"/>
  <c r="F37" i="7" s="1"/>
  <c r="B40" i="7"/>
  <c r="B34" i="7"/>
  <c r="H19" i="4"/>
  <c r="Z25" i="1"/>
  <c r="AE25" i="1"/>
  <c r="AB25" i="4"/>
  <c r="U19" i="7"/>
  <c r="U25" i="7" s="1"/>
  <c r="Z18" i="7"/>
  <c r="Z24" i="7"/>
  <c r="K25" i="6"/>
  <c r="AB25" i="1"/>
  <c r="E46" i="1"/>
  <c r="F41" i="1" s="1"/>
  <c r="R25" i="6"/>
  <c r="U25" i="6"/>
  <c r="W25" i="6"/>
  <c r="Z25" i="6"/>
  <c r="AB25" i="6"/>
  <c r="F25" i="6"/>
  <c r="C14" i="7"/>
  <c r="U13" i="7"/>
  <c r="C22" i="7"/>
  <c r="W25" i="1"/>
  <c r="Z25" i="4"/>
  <c r="E46" i="4"/>
  <c r="N40" i="5"/>
  <c r="C25" i="4"/>
  <c r="F25" i="5"/>
  <c r="T25" i="7"/>
  <c r="O37" i="7" s="1"/>
  <c r="P37" i="7" s="1"/>
  <c r="M25" i="6"/>
  <c r="F25" i="4"/>
  <c r="F41" i="5"/>
  <c r="F46" i="5" s="1"/>
  <c r="C24" i="7"/>
  <c r="W25" i="4"/>
  <c r="AE25" i="4"/>
  <c r="M25" i="5"/>
  <c r="C39" i="6"/>
  <c r="C46" i="6" s="1"/>
  <c r="U25" i="1"/>
  <c r="R25" i="4"/>
  <c r="X25" i="7"/>
  <c r="N39" i="7" s="1"/>
  <c r="Y25" i="7"/>
  <c r="O39" i="7" s="1"/>
  <c r="P39" i="7" s="1"/>
  <c r="M25" i="1"/>
  <c r="B46" i="1"/>
  <c r="C41" i="1" s="1"/>
  <c r="C46" i="1" s="1"/>
  <c r="P25" i="6"/>
  <c r="AE25" i="6"/>
  <c r="J25" i="7"/>
  <c r="K20" i="7" s="1"/>
  <c r="L35" i="4"/>
  <c r="H13" i="4"/>
  <c r="H25" i="4" s="1"/>
  <c r="P20" i="1"/>
  <c r="O25" i="7"/>
  <c r="P25" i="1"/>
  <c r="I25" i="7"/>
  <c r="N35" i="7" s="1"/>
  <c r="K20" i="1"/>
  <c r="K25" i="1" s="1"/>
  <c r="N40" i="1"/>
  <c r="F46" i="1"/>
  <c r="L40" i="1"/>
  <c r="M36" i="1" s="1"/>
  <c r="H25" i="1"/>
  <c r="B41" i="7"/>
  <c r="F46" i="6"/>
  <c r="P38" i="6"/>
  <c r="O40" i="6"/>
  <c r="P35" i="6" s="1"/>
  <c r="L40" i="6"/>
  <c r="M35" i="6" s="1"/>
  <c r="M38" i="6"/>
  <c r="AB25" i="7"/>
  <c r="F25" i="7"/>
  <c r="V25" i="7"/>
  <c r="L39" i="7" s="1"/>
  <c r="M39" i="7" s="1"/>
  <c r="W25" i="7"/>
  <c r="L40" i="5"/>
  <c r="M35" i="5" s="1"/>
  <c r="M34" i="5"/>
  <c r="O40" i="5"/>
  <c r="P36" i="5" s="1"/>
  <c r="R25" i="7"/>
  <c r="P34" i="5"/>
  <c r="L25" i="7"/>
  <c r="C46" i="4"/>
  <c r="L40" i="4"/>
  <c r="M35" i="4" s="1"/>
  <c r="N40" i="4"/>
  <c r="M34" i="4"/>
  <c r="O40" i="4"/>
  <c r="P35" i="4" s="1"/>
  <c r="P40" i="4" s="1"/>
  <c r="P21" i="7"/>
  <c r="C25" i="7"/>
  <c r="Z25" i="7"/>
  <c r="D42" i="7"/>
  <c r="E42" i="7"/>
  <c r="F42" i="7" s="1"/>
  <c r="O40" i="1"/>
  <c r="P35" i="1" s="1"/>
  <c r="P34" i="7"/>
  <c r="M34" i="1"/>
  <c r="AE21" i="7"/>
  <c r="AE25" i="7" s="1"/>
  <c r="G25" i="7"/>
  <c r="H19" i="7" s="1"/>
  <c r="B42" i="7"/>
  <c r="AD25" i="7"/>
  <c r="O38" i="7" s="1"/>
  <c r="P38" i="7" s="1"/>
  <c r="N25" i="7"/>
  <c r="N36" i="7" s="1"/>
  <c r="M36" i="5" l="1"/>
  <c r="M40" i="5" s="1"/>
  <c r="E46" i="7"/>
  <c r="F34" i="7" s="1"/>
  <c r="K25" i="4"/>
  <c r="P40" i="6"/>
  <c r="D46" i="7"/>
  <c r="M40" i="6"/>
  <c r="P35" i="5"/>
  <c r="P40" i="5" s="1"/>
  <c r="N40" i="7"/>
  <c r="F41" i="4"/>
  <c r="F34" i="4"/>
  <c r="F40" i="4"/>
  <c r="O35" i="7"/>
  <c r="K19" i="7"/>
  <c r="K13" i="7"/>
  <c r="F41" i="7"/>
  <c r="F40" i="7"/>
  <c r="L35" i="7"/>
  <c r="H13" i="7"/>
  <c r="M40" i="4"/>
  <c r="O36" i="7"/>
  <c r="O40" i="7" s="1"/>
  <c r="P20" i="7"/>
  <c r="P25" i="7" s="1"/>
  <c r="P36" i="1"/>
  <c r="P40" i="1" s="1"/>
  <c r="M35" i="1"/>
  <c r="M40" i="1" s="1"/>
  <c r="L36" i="7"/>
  <c r="M20" i="7"/>
  <c r="M25" i="7" s="1"/>
  <c r="H20" i="7"/>
  <c r="B46" i="7"/>
  <c r="C40" i="7" s="1"/>
  <c r="C42" i="7"/>
  <c r="K25" i="7" l="1"/>
  <c r="F46" i="7"/>
  <c r="F46" i="4"/>
  <c r="H25" i="7"/>
  <c r="C41" i="7"/>
  <c r="C34" i="7"/>
  <c r="P35" i="7"/>
  <c r="P36" i="7"/>
  <c r="L40" i="7"/>
  <c r="M35" i="7" s="1"/>
  <c r="C46" i="7" l="1"/>
  <c r="P40" i="7"/>
  <c r="M36" i="7"/>
  <c r="M40" i="7" s="1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<sst xmlns="http://schemas.openxmlformats.org/spreadsheetml/2006/main" count="457" uniqueCount="62">
  <si>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</si>
  <si>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</si>
  <si>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</si>
  <si>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</si>
  <si>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</si>
  <si>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</si>
  <si>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</si>
  <si>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</si>
  <si>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</si>
  <si>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</si>
  <si>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</si>
  <si>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</si>
  <si>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</si>
  <si>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</si>
  <si>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</si>
  <si>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</si>
  <si>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</si>
  <si>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</si>
  <si>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</si>
  <si>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</si>
  <si>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</si>
  <si>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</si>
  <si>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</si>
  <si>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</si>
  <si>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</si>
  <si>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</si>
  <si>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</si>
  <si>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</si>
  <si>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</si>
  <si>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</si>
  <si>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</si>
  <si>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</si>
  <si>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</si>
  <si>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</si>
  <si>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</si>
  <si>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</si>
  <si>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</si>
  <si>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</si>
  <si>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</si>
  <si>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</si>
  <si>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</si>
  <si>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</si>
  <si>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</si>
  <si>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</si>
  <si>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</si>
  <si>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</si>
  <si>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</si>
  <si>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</si>
  <si>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</si>
  <si>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</si>
  <si>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</si>
  <si>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</si>
  <si>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</si>
  <si>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</si>
  <si>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</si>
  <si>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</si>
  <si>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</si>
  <si>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</si>
  <si>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</si>
  <si>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</si>
  <si>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</si>
  <si>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Fundació Julio Muñoz Ramonet (FJMR)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</si>
</sst>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0-4807-B3C5-3759FF8BE990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0-4807-B3C5-3759FF8BE990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0-4807-B3C5-3759FF8BE990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0-4807-B3C5-3759FF8BE990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0-4807-B3C5-3759FF8BE990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0-4807-B3C5-3759FF8BE990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00-4807-B3C5-3759FF8BE990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00-4807-B3C5-3759FF8BE990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00-4807-B3C5-3759FF8BE990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00-4807-B3C5-3759FF8BE99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00-4807-B3C5-3759FF8BE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C-4BE6-A6BB-CA147A50BC12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C-4BE6-A6BB-CA147A50BC12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C-4BE6-A6BB-CA147A50BC12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C-4BE6-A6BB-CA147A50BC12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C-4BE6-A6BB-CA147A50BC12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C-4BE6-A6BB-CA147A50BC12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C-4BE6-A6BB-CA147A50BC12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C-4BE6-A6BB-CA147A50BC12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C-4BE6-A6BB-CA147A50BC12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C-4BE6-A6BB-CA147A50BC1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209492.45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7127.99</c:v>
                </c:pt>
                <c:pt idx="7">
                  <c:v>140258.03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6C-4BE6-A6BB-CA147A50BC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A-4697-96F1-ACFF26BEC6EB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5A-4697-96F1-ACFF26BEC6EB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5A-4697-96F1-ACFF26BEC6EB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5A-4697-96F1-ACFF26BEC6E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39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5A-4697-96F1-ACFF26BEC6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E7-4FDE-B423-87B6BE71A08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7-4FDE-B423-87B6BE71A08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7-4FDE-B423-87B6BE71A08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7-4FDE-B423-87B6BE71A08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7-4FDE-B423-87B6BE71A08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7-4FDE-B423-87B6BE71A0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355153.86</c:v>
                </c:pt>
                <c:pt idx="2">
                  <c:v>1724.61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E7-4FDE-B423-87B6BE71A0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7" zoomScale="70" zoomScaleNormal="70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ht="15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15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15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5" x14ac:dyDescent="0.25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7</v>
      </c>
      <c r="H20" s="62">
        <f t="shared" si="2"/>
        <v>1</v>
      </c>
      <c r="I20" s="65">
        <f>J20/1.21</f>
        <v>37023</v>
      </c>
      <c r="J20" s="66">
        <v>44797.83</v>
      </c>
      <c r="K20" s="63">
        <f t="shared" si="3"/>
        <v>1</v>
      </c>
      <c r="L20" s="64">
        <v>2</v>
      </c>
      <c r="M20" s="62">
        <f t="shared" si="4"/>
        <v>1</v>
      </c>
      <c r="N20" s="65">
        <f>O20/1.21</f>
        <v>1320.297520661157</v>
      </c>
      <c r="O20" s="66">
        <v>1597.56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7</v>
      </c>
      <c r="H25" s="17">
        <f t="shared" si="12"/>
        <v>1</v>
      </c>
      <c r="I25" s="18">
        <f t="shared" si="12"/>
        <v>37023</v>
      </c>
      <c r="J25" s="18">
        <f t="shared" si="12"/>
        <v>44797.83</v>
      </c>
      <c r="K25" s="19">
        <f t="shared" si="12"/>
        <v>1</v>
      </c>
      <c r="L25" s="16">
        <f t="shared" si="12"/>
        <v>2</v>
      </c>
      <c r="M25" s="17">
        <f t="shared" si="12"/>
        <v>1</v>
      </c>
      <c r="N25" s="18">
        <f t="shared" si="12"/>
        <v>1320.297520661157</v>
      </c>
      <c r="O25" s="18">
        <f t="shared" si="12"/>
        <v>1597.56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25">
      <c r="A27" s="118" t="s">
        <v>55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25">
      <c r="A28" s="119" t="s">
        <v>53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0</v>
      </c>
      <c r="C34" s="8" t="str">
        <f t="shared" ref="C34:C43" si="14">IF(B34,B34/$B$46,"")</f>
        <v/>
      </c>
      <c r="D34" s="10">
        <f t="shared" ref="D34:D45" si="15">D13+I13+N13+S13+AC13+X13</f>
        <v>0</v>
      </c>
      <c r="E34" s="11">
        <f t="shared" ref="E34:E45" si="16">E13+J13+O13+T13+AD13+Y13</f>
        <v>0</v>
      </c>
      <c r="F34" s="21" t="str">
        <f t="shared" ref="F34:F43" si="17">IF(E34,E34/$E$46,"")</f>
        <v/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7</v>
      </c>
      <c r="M35" s="8">
        <f t="shared" si="18"/>
        <v>0.77777777777777779</v>
      </c>
      <c r="N35" s="58">
        <f>I25</f>
        <v>37023</v>
      </c>
      <c r="O35" s="58">
        <f>J25</f>
        <v>44797.83</v>
      </c>
      <c r="P35" s="56">
        <f t="shared" si="19"/>
        <v>0.96556640648995518</v>
      </c>
    </row>
    <row r="36" spans="1:33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39" t="s">
        <v>2</v>
      </c>
      <c r="K36" s="140"/>
      <c r="L36" s="57">
        <f>L25</f>
        <v>2</v>
      </c>
      <c r="M36" s="8">
        <f t="shared" si="18"/>
        <v>0.22222222222222221</v>
      </c>
      <c r="N36" s="58">
        <f>N25</f>
        <v>1320.297520661157</v>
      </c>
      <c r="O36" s="58">
        <f>O25</f>
        <v>1597.56</v>
      </c>
      <c r="P36" s="56">
        <f t="shared" si="19"/>
        <v>3.4433593510044852E-2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5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4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0</v>
      </c>
      <c r="C40" s="8" t="str">
        <f t="shared" si="14"/>
        <v/>
      </c>
      <c r="D40" s="13">
        <f t="shared" si="15"/>
        <v>0</v>
      </c>
      <c r="E40" s="14">
        <f t="shared" si="16"/>
        <v>0</v>
      </c>
      <c r="F40" s="21" t="str">
        <f t="shared" si="17"/>
        <v/>
      </c>
      <c r="G40" s="24"/>
      <c r="J40" s="141" t="s">
        <v>0</v>
      </c>
      <c r="K40" s="142"/>
      <c r="L40" s="79">
        <f>SUM(L34:L39)</f>
        <v>9</v>
      </c>
      <c r="M40" s="17">
        <f>SUM(M34:M39)</f>
        <v>1</v>
      </c>
      <c r="N40" s="80">
        <f>SUM(N34:N39)</f>
        <v>38343.297520661159</v>
      </c>
      <c r="O40" s="81">
        <f>SUM(O34:O39)</f>
        <v>46395.39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9</v>
      </c>
      <c r="C41" s="8">
        <f t="shared" si="14"/>
        <v>1</v>
      </c>
      <c r="D41" s="13">
        <f t="shared" si="15"/>
        <v>38343.297520661159</v>
      </c>
      <c r="E41" s="14">
        <f t="shared" si="16"/>
        <v>46395.39</v>
      </c>
      <c r="F41" s="21">
        <f t="shared" si="17"/>
        <v>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9</v>
      </c>
      <c r="C46" s="17">
        <f>SUM(C34:C45)</f>
        <v>1</v>
      </c>
      <c r="D46" s="18">
        <f>SUM(D34:D45)</f>
        <v>38343.297520661159</v>
      </c>
      <c r="E46" s="18">
        <f>SUM(E34:E45)</f>
        <v>46395.39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80" zoomScaleNormal="80" workbookViewId="0">
      <selection activeCell="I22" sqref="I22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ht="15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15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15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25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45579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Julio Muñoz Ramonet (FJMR)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4.7619047619047616E-2</v>
      </c>
      <c r="I13" s="4">
        <v>173134.26</v>
      </c>
      <c r="J13" s="5">
        <v>209492.45</v>
      </c>
      <c r="K13" s="21">
        <f t="shared" ref="K13:K21" si="3">IF(J13,J13/$J$25,"")</f>
        <v>0.80931109073144702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4.7619047619047616E-2</v>
      </c>
      <c r="I19" s="6">
        <v>7127.99</v>
      </c>
      <c r="J19" s="7">
        <v>7127.99</v>
      </c>
      <c r="K19" s="21">
        <f t="shared" si="3"/>
        <v>2.7536846132750113E-2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19</v>
      </c>
      <c r="H20" s="62">
        <f t="shared" si="2"/>
        <v>0.90476190476190477</v>
      </c>
      <c r="I20" s="65">
        <f>J20/1.21</f>
        <v>34902.785123966947</v>
      </c>
      <c r="J20" s="66">
        <v>42232.37</v>
      </c>
      <c r="K20" s="21">
        <f t="shared" si="3"/>
        <v>0.16315206313580294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21</v>
      </c>
      <c r="H25" s="17">
        <f t="shared" si="32"/>
        <v>1</v>
      </c>
      <c r="I25" s="18">
        <f t="shared" si="32"/>
        <v>215165.03512396695</v>
      </c>
      <c r="J25" s="18">
        <f t="shared" si="32"/>
        <v>258852.81</v>
      </c>
      <c r="K25" s="19">
        <f t="shared" si="32"/>
        <v>1</v>
      </c>
      <c r="L25" s="16">
        <f t="shared" si="32"/>
        <v>0</v>
      </c>
      <c r="M25" s="17">
        <f t="shared" si="32"/>
        <v>0</v>
      </c>
      <c r="N25" s="18">
        <f t="shared" si="32"/>
        <v>0</v>
      </c>
      <c r="O25" s="18">
        <f t="shared" si="32"/>
        <v>0</v>
      </c>
      <c r="P25" s="19">
        <f t="shared" si="32"/>
        <v>0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1</v>
      </c>
      <c r="C34" s="8">
        <f t="shared" ref="C34:C45" si="34">IF(B34,B34/$B$46,"")</f>
        <v>4.7619047619047616E-2</v>
      </c>
      <c r="D34" s="10">
        <f t="shared" ref="D34:D45" si="35">D13+I13+N13+S13+AC13+X13</f>
        <v>173134.26</v>
      </c>
      <c r="E34" s="11">
        <f t="shared" ref="E34:E45" si="36">E13+J13+O13+T13+AD13+Y13</f>
        <v>209492.45</v>
      </c>
      <c r="F34" s="21">
        <f t="shared" ref="F34:F42" si="37">IF(E34,E34/$E$46,"")</f>
        <v>0.80931109073144702</v>
      </c>
      <c r="J34" s="143" t="s">
        <v>3</v>
      </c>
      <c r="K34" s="144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3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1</v>
      </c>
      <c r="K35" s="140"/>
      <c r="L35" s="57">
        <f>G25</f>
        <v>21</v>
      </c>
      <c r="M35" s="8">
        <f t="shared" si="38"/>
        <v>1</v>
      </c>
      <c r="N35" s="58">
        <f>I25</f>
        <v>215165.03512396695</v>
      </c>
      <c r="O35" s="58">
        <f>J25</f>
        <v>258852.81</v>
      </c>
      <c r="P35" s="56">
        <f t="shared" si="39"/>
        <v>1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139" t="s">
        <v>2</v>
      </c>
      <c r="K36" s="140"/>
      <c r="L36" s="57">
        <f>L25</f>
        <v>0</v>
      </c>
      <c r="M36" s="8" t="str">
        <f t="shared" si="38"/>
        <v/>
      </c>
      <c r="N36" s="58">
        <f>N25</f>
        <v>0</v>
      </c>
      <c r="O36" s="58">
        <f>O25</f>
        <v>0</v>
      </c>
      <c r="P36" s="56" t="str">
        <f t="shared" si="39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34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5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39" t="s">
        <v>4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1</v>
      </c>
      <c r="C40" s="8">
        <f t="shared" si="34"/>
        <v>4.7619047619047616E-2</v>
      </c>
      <c r="D40" s="13">
        <f t="shared" si="35"/>
        <v>7127.99</v>
      </c>
      <c r="E40" s="14">
        <f t="shared" si="36"/>
        <v>7127.99</v>
      </c>
      <c r="F40" s="21">
        <f t="shared" si="37"/>
        <v>2.7536846132750113E-2</v>
      </c>
      <c r="G40" s="24"/>
      <c r="J40" s="141" t="s">
        <v>0</v>
      </c>
      <c r="K40" s="142"/>
      <c r="L40" s="79">
        <f>SUM(L34:L39)</f>
        <v>21</v>
      </c>
      <c r="M40" s="17">
        <f>SUM(M34:M39)</f>
        <v>1</v>
      </c>
      <c r="N40" s="80">
        <f>SUM(N34:N39)</f>
        <v>215165.03512396695</v>
      </c>
      <c r="O40" s="81">
        <f>SUM(O34:O39)</f>
        <v>258852.81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19</v>
      </c>
      <c r="C41" s="8">
        <f t="shared" si="34"/>
        <v>0.90476190476190477</v>
      </c>
      <c r="D41" s="13">
        <f t="shared" si="35"/>
        <v>34902.785123966947</v>
      </c>
      <c r="E41" s="14">
        <f t="shared" si="36"/>
        <v>42232.37</v>
      </c>
      <c r="F41" s="21">
        <f t="shared" si="37"/>
        <v>0.16315206313580294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21</v>
      </c>
      <c r="C46" s="17">
        <f>SUM(C34:C45)</f>
        <v>1</v>
      </c>
      <c r="D46" s="18">
        <f>SUM(D34:D45)</f>
        <v>215165.03512396695</v>
      </c>
      <c r="E46" s="18">
        <f>SUM(E34:E45)</f>
        <v>258852.81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B1" zoomScale="80" zoomScaleNormal="80" workbookViewId="0">
      <selection activeCell="P29" sqref="P29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ht="15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15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15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25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45944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Julio Muñoz Ramonet (FJMR)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3" si="2">IF(G13,G13/$G$25,"")</f>
        <v/>
      </c>
      <c r="I13" s="4"/>
      <c r="J13" s="5"/>
      <c r="K13" s="21" t="str">
        <f t="shared" ref="K13:K23" si="3">IF(J13,J13/$J$25,"")</f>
        <v/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8</v>
      </c>
      <c r="H20" s="62">
        <f t="shared" si="2"/>
        <v>1</v>
      </c>
      <c r="I20" s="65">
        <v>23206.650000000005</v>
      </c>
      <c r="J20" s="66">
        <v>28080.04</v>
      </c>
      <c r="K20" s="63">
        <f t="shared" si="3"/>
        <v>1</v>
      </c>
      <c r="L20" s="64">
        <v>1</v>
      </c>
      <c r="M20" s="62">
        <f t="shared" si="4"/>
        <v>1</v>
      </c>
      <c r="N20" s="65">
        <v>105</v>
      </c>
      <c r="O20" s="66">
        <f>105*1.21</f>
        <v>127.05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8</v>
      </c>
      <c r="H25" s="17">
        <f t="shared" si="22"/>
        <v>1</v>
      </c>
      <c r="I25" s="18">
        <f t="shared" si="22"/>
        <v>23206.650000000005</v>
      </c>
      <c r="J25" s="18">
        <f t="shared" si="22"/>
        <v>28080.04</v>
      </c>
      <c r="K25" s="19">
        <f t="shared" si="22"/>
        <v>1</v>
      </c>
      <c r="L25" s="16">
        <f t="shared" si="22"/>
        <v>1</v>
      </c>
      <c r="M25" s="17">
        <f t="shared" si="22"/>
        <v>1</v>
      </c>
      <c r="N25" s="18">
        <f t="shared" si="22"/>
        <v>105</v>
      </c>
      <c r="O25" s="18">
        <f t="shared" si="22"/>
        <v>127.05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0</v>
      </c>
      <c r="C34" s="8" t="str">
        <f t="shared" ref="C34:C42" si="24">IF(B34,B34/$B$46,"")</f>
        <v/>
      </c>
      <c r="D34" s="10">
        <f t="shared" ref="D34:D45" si="25">D13+I13+N13+S13+AC13+X13</f>
        <v>0</v>
      </c>
      <c r="E34" s="11">
        <f t="shared" ref="E34:E45" si="26">E13+J13+O13+T13+AD13+Y13</f>
        <v>0</v>
      </c>
      <c r="F34" s="21" t="str">
        <f t="shared" ref="F34:F43" si="27">IF(E34,E34/$E$46,"")</f>
        <v/>
      </c>
      <c r="J34" s="143" t="s">
        <v>3</v>
      </c>
      <c r="K34" s="144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1</v>
      </c>
      <c r="K35" s="140"/>
      <c r="L35" s="57">
        <f>G25</f>
        <v>8</v>
      </c>
      <c r="M35" s="8">
        <f>IF(L35,L35/$L$40,"")</f>
        <v>0.88888888888888884</v>
      </c>
      <c r="N35" s="58">
        <f>I25</f>
        <v>23206.650000000005</v>
      </c>
      <c r="O35" s="58">
        <f>J25</f>
        <v>28080.04</v>
      </c>
      <c r="P35" s="56">
        <f>IF(O35,O35/$O$40,"")</f>
        <v>0.99549581328665948</v>
      </c>
    </row>
    <row r="36" spans="1:33" ht="30" customHeight="1" x14ac:dyDescent="0.3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39" t="s">
        <v>2</v>
      </c>
      <c r="K36" s="140"/>
      <c r="L36" s="57">
        <f>L25</f>
        <v>1</v>
      </c>
      <c r="M36" s="8">
        <f>IF(L36,L36/$L$40,"")</f>
        <v>0.1111111111111111</v>
      </c>
      <c r="N36" s="58">
        <f>N25</f>
        <v>105</v>
      </c>
      <c r="O36" s="58">
        <f>O25</f>
        <v>127.05</v>
      </c>
      <c r="P36" s="56">
        <f>IF(O36,O36/$O$40,"")</f>
        <v>4.5041867133405111E-3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34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5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4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0</v>
      </c>
      <c r="C40" s="8" t="str">
        <f t="shared" si="24"/>
        <v/>
      </c>
      <c r="D40" s="13">
        <f t="shared" si="25"/>
        <v>0</v>
      </c>
      <c r="E40" s="14">
        <f t="shared" si="26"/>
        <v>0</v>
      </c>
      <c r="F40" s="21" t="str">
        <f t="shared" si="27"/>
        <v/>
      </c>
      <c r="G40" s="24"/>
      <c r="J40" s="141" t="s">
        <v>0</v>
      </c>
      <c r="K40" s="142"/>
      <c r="L40" s="79">
        <f>SUM(L34:L39)</f>
        <v>9</v>
      </c>
      <c r="M40" s="17">
        <f>SUM(M34:M39)</f>
        <v>1</v>
      </c>
      <c r="N40" s="80">
        <f>SUM(N34:N39)</f>
        <v>23311.650000000005</v>
      </c>
      <c r="O40" s="81">
        <f>SUM(O34:O39)</f>
        <v>28207.09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9</v>
      </c>
      <c r="C41" s="8">
        <f t="shared" si="24"/>
        <v>1</v>
      </c>
      <c r="D41" s="13">
        <f t="shared" si="25"/>
        <v>23311.650000000005</v>
      </c>
      <c r="E41" s="14">
        <f t="shared" si="26"/>
        <v>28207.09</v>
      </c>
      <c r="F41" s="21">
        <f t="shared" si="27"/>
        <v>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9</v>
      </c>
      <c r="C46" s="17">
        <f>SUM(C34:C45)</f>
        <v>1</v>
      </c>
      <c r="D46" s="18">
        <f>SUM(D34:D45)</f>
        <v>23311.650000000005</v>
      </c>
      <c r="E46" s="18">
        <f>SUM(E34:E45)</f>
        <v>28207.09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J7" sqref="J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ht="15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15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15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25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45944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Julio Muñoz Ramonet (FJMR)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</v>
      </c>
      <c r="H20" s="62">
        <f t="shared" si="2"/>
        <v>1</v>
      </c>
      <c r="I20" s="65">
        <v>19358</v>
      </c>
      <c r="J20" s="66">
        <v>23423.18</v>
      </c>
      <c r="K20" s="63">
        <f t="shared" si="3"/>
        <v>1</v>
      </c>
      <c r="L20" s="64"/>
      <c r="M20" s="62" t="str">
        <f>IF(L20,L20/$L$25,"")</f>
        <v/>
      </c>
      <c r="N20" s="65"/>
      <c r="O20" s="66"/>
      <c r="P20" s="63" t="str">
        <f>IF(O20,O20/$O$25,"")</f>
        <v/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3</v>
      </c>
      <c r="H25" s="17">
        <f t="shared" si="30"/>
        <v>1</v>
      </c>
      <c r="I25" s="18">
        <f t="shared" si="30"/>
        <v>19358</v>
      </c>
      <c r="J25" s="18">
        <f t="shared" si="30"/>
        <v>23423.18</v>
      </c>
      <c r="K25" s="19">
        <f t="shared" si="30"/>
        <v>1</v>
      </c>
      <c r="L25" s="16">
        <f t="shared" si="30"/>
        <v>0</v>
      </c>
      <c r="M25" s="17">
        <f t="shared" si="30"/>
        <v>0</v>
      </c>
      <c r="N25" s="18">
        <f t="shared" si="30"/>
        <v>0</v>
      </c>
      <c r="O25" s="18">
        <f t="shared" si="30"/>
        <v>0</v>
      </c>
      <c r="P25" s="19">
        <f t="shared" si="30"/>
        <v>0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0</v>
      </c>
      <c r="C34" s="8" t="str">
        <f t="shared" ref="C34:C45" si="32">IF(B34,B34/$B$46,"")</f>
        <v/>
      </c>
      <c r="D34" s="10">
        <f t="shared" ref="D34:D42" si="33">D13+I13+N13+S13+AC13+X13</f>
        <v>0</v>
      </c>
      <c r="E34" s="11">
        <f t="shared" ref="E34:E42" si="34">E13+J13+O13+T13+AD13+Y13</f>
        <v>0</v>
      </c>
      <c r="F34" s="21" t="str">
        <f t="shared" ref="F34:F42" si="35">IF(E34,E34/$E$46,"")</f>
        <v/>
      </c>
      <c r="J34" s="143" t="s">
        <v>3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3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1</v>
      </c>
      <c r="K35" s="140"/>
      <c r="L35" s="57">
        <f>G25</f>
        <v>3</v>
      </c>
      <c r="M35" s="8">
        <f t="shared" si="36"/>
        <v>1</v>
      </c>
      <c r="N35" s="58">
        <f>I25</f>
        <v>19358</v>
      </c>
      <c r="O35" s="58">
        <f>J25</f>
        <v>23423.18</v>
      </c>
      <c r="P35" s="56">
        <f t="shared" si="37"/>
        <v>1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139" t="s">
        <v>2</v>
      </c>
      <c r="K36" s="140"/>
      <c r="L36" s="57">
        <f>L25</f>
        <v>0</v>
      </c>
      <c r="M36" s="8" t="str">
        <f t="shared" si="36"/>
        <v/>
      </c>
      <c r="N36" s="58">
        <f>N25</f>
        <v>0</v>
      </c>
      <c r="O36" s="58">
        <f>O25</f>
        <v>0</v>
      </c>
      <c r="P36" s="56" t="str">
        <f t="shared" si="37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34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5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139" t="s">
        <v>4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0</v>
      </c>
      <c r="C40" s="8" t="str">
        <f t="shared" si="32"/>
        <v/>
      </c>
      <c r="D40" s="13">
        <f t="shared" si="33"/>
        <v>0</v>
      </c>
      <c r="E40" s="14">
        <f t="shared" si="34"/>
        <v>0</v>
      </c>
      <c r="F40" s="21" t="str">
        <f t="shared" si="35"/>
        <v/>
      </c>
      <c r="G40" s="24"/>
      <c r="J40" s="141" t="s">
        <v>0</v>
      </c>
      <c r="K40" s="142"/>
      <c r="L40" s="79">
        <f>SUM(L34:L39)</f>
        <v>3</v>
      </c>
      <c r="M40" s="17">
        <f>SUM(M34:M39)</f>
        <v>1</v>
      </c>
      <c r="N40" s="80">
        <f>SUM(N34:N39)</f>
        <v>19358</v>
      </c>
      <c r="O40" s="81">
        <f>SUM(O34:O39)</f>
        <v>23423.18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3</v>
      </c>
      <c r="C41" s="8">
        <f t="shared" si="32"/>
        <v>1</v>
      </c>
      <c r="D41" s="13">
        <f t="shared" si="33"/>
        <v>19358</v>
      </c>
      <c r="E41" s="14">
        <f t="shared" si="34"/>
        <v>23423.18</v>
      </c>
      <c r="F41" s="21">
        <f t="shared" si="35"/>
        <v>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3</v>
      </c>
      <c r="C46" s="17">
        <f>SUM(C34:C45)</f>
        <v>1</v>
      </c>
      <c r="D46" s="18">
        <f>SUM(D34:D45)</f>
        <v>19358</v>
      </c>
      <c r="E46" s="18">
        <f>SUM(E34:E45)</f>
        <v>23423.18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10" zoomScale="80" zoomScaleNormal="80" workbookViewId="0">
      <selection activeCell="J13" sqref="J13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ht="15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15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15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5" x14ac:dyDescent="0.25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Julio Muñoz Ramonet (FJMR)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5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5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1</v>
      </c>
      <c r="H13" s="20">
        <f t="shared" ref="H13:H24" si="2">IF(G13,G13/$G$25,"")</f>
        <v>2.564102564102564E-2</v>
      </c>
      <c r="I13" s="10">
        <f>'CONTRACTACIO 1r TR 2024'!I13+'CONTRACTACIO 2n TR 2024'!I13+'CONTRACTACIO 3r TR 2024'!I13+'CONTRACTACIO 4t TR 2024'!I13</f>
        <v>173134.26</v>
      </c>
      <c r="J13" s="10">
        <f>'CONTRACTACIO 1r TR 2024'!J13+'CONTRACTACIO 2n TR 2024'!J13+'CONTRACTACIO 3r TR 2024'!J13+'CONTRACTACIO 4t TR 2024'!J13</f>
        <v>209492.45</v>
      </c>
      <c r="K13" s="21">
        <f t="shared" ref="K13:K24" si="3">IF(J13,J13/$J$25,"")</f>
        <v>0.5898639254547311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</v>
      </c>
      <c r="H19" s="20">
        <f t="shared" si="2"/>
        <v>2.564102564102564E-2</v>
      </c>
      <c r="I19" s="13">
        <f>'CONTRACTACIO 1r TR 2024'!I19+'CONTRACTACIO 2n TR 2024'!I19+'CONTRACTACIO 3r TR 2024'!I19+'CONTRACTACIO 4t TR 2024'!I19</f>
        <v>7127.99</v>
      </c>
      <c r="J19" s="13">
        <f>'CONTRACTACIO 1r TR 2024'!J19+'CONTRACTACIO 2n TR 2024'!J19+'CONTRACTACIO 3r TR 2024'!J19+'CONTRACTACIO 4t TR 2024'!J19</f>
        <v>7127.99</v>
      </c>
      <c r="K19" s="21">
        <f t="shared" si="3"/>
        <v>2.0070146499322858E-2</v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37</v>
      </c>
      <c r="H20" s="20">
        <f t="shared" si="2"/>
        <v>0.94871794871794868</v>
      </c>
      <c r="I20" s="13">
        <f>'CONTRACTACIO 1r TR 2024'!I20+'CONTRACTACIO 2n TR 2024'!I20+'CONTRACTACIO 3r TR 2024'!I20+'CONTRACTACIO 4t TR 2024'!I20</f>
        <v>114490.43512396696</v>
      </c>
      <c r="J20" s="13">
        <f>'CONTRACTACIO 1r TR 2024'!J20+'CONTRACTACIO 2n TR 2024'!J20+'CONTRACTACIO 3r TR 2024'!J20+'CONTRACTACIO 4t TR 2024'!J20</f>
        <v>138533.42000000001</v>
      </c>
      <c r="K20" s="21">
        <f t="shared" si="3"/>
        <v>0.39006592804594609</v>
      </c>
      <c r="L20" s="9">
        <f>'CONTRACTACIO 1r TR 2024'!L20+'CONTRACTACIO 2n TR 2024'!L20+'CONTRACTACIO 3r TR 2024'!L20+'CONTRACTACIO 4t TR 2024'!L20</f>
        <v>3</v>
      </c>
      <c r="M20" s="20">
        <f t="shared" si="4"/>
        <v>1</v>
      </c>
      <c r="N20" s="13">
        <f>'CONTRACTACIO 1r TR 2024'!N20+'CONTRACTACIO 2n TR 2024'!N20+'CONTRACTACIO 3r TR 2024'!N20+'CONTRACTACIO 4t TR 2024'!N20</f>
        <v>1425.297520661157</v>
      </c>
      <c r="O20" s="13">
        <f>'CONTRACTACIO 1r TR 2024'!O20+'CONTRACTACIO 2n TR 2024'!O20+'CONTRACTACIO 3r TR 2024'!O20+'CONTRACTACIO 4t TR 2024'!O20</f>
        <v>1724.61</v>
      </c>
      <c r="P20" s="21">
        <f t="shared" si="5"/>
        <v>1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39</v>
      </c>
      <c r="H25" s="17">
        <f t="shared" si="12"/>
        <v>1</v>
      </c>
      <c r="I25" s="18">
        <f t="shared" si="12"/>
        <v>294752.68512396695</v>
      </c>
      <c r="J25" s="18">
        <f t="shared" si="12"/>
        <v>355153.86</v>
      </c>
      <c r="K25" s="19">
        <f t="shared" si="12"/>
        <v>1</v>
      </c>
      <c r="L25" s="16">
        <f t="shared" si="12"/>
        <v>3</v>
      </c>
      <c r="M25" s="17">
        <f t="shared" si="12"/>
        <v>1</v>
      </c>
      <c r="N25" s="18">
        <f t="shared" si="12"/>
        <v>1425.297520661157</v>
      </c>
      <c r="O25" s="18">
        <f t="shared" si="12"/>
        <v>1724.61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45" t="s">
        <v>10</v>
      </c>
      <c r="B31" s="148" t="s">
        <v>17</v>
      </c>
      <c r="C31" s="149"/>
      <c r="D31" s="149"/>
      <c r="E31" s="149"/>
      <c r="F31" s="150"/>
      <c r="G31" s="24"/>
      <c r="H31" s="47"/>
      <c r="I31" s="47"/>
      <c r="J31" s="154" t="s">
        <v>15</v>
      </c>
      <c r="K31" s="155"/>
      <c r="L31" s="148" t="s">
        <v>16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47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8"/>
      <c r="K33" s="159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1</v>
      </c>
      <c r="C34" s="8">
        <f t="shared" ref="C34:C40" si="14">IF(B34,B34/$B$46,"")</f>
        <v>2.3809523809523808E-2</v>
      </c>
      <c r="D34" s="10">
        <f t="shared" ref="D34:D43" si="15">D13+I13+N13+S13+X13+AC13</f>
        <v>173134.26</v>
      </c>
      <c r="E34" s="11">
        <f t="shared" ref="E34:E43" si="16">E13+J13+O13+T13+Y13+AD13</f>
        <v>209492.45</v>
      </c>
      <c r="F34" s="21">
        <f t="shared" ref="F34:F40" si="17">IF(E34,E34/$E$46,"")</f>
        <v>0.58701341664012407</v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39</v>
      </c>
      <c r="M35" s="8">
        <f t="shared" si="18"/>
        <v>0.9285714285714286</v>
      </c>
      <c r="N35" s="58">
        <f>I25</f>
        <v>294752.68512396695</v>
      </c>
      <c r="O35" s="58">
        <f>J25</f>
        <v>355153.86</v>
      </c>
      <c r="P35" s="56">
        <f t="shared" si="19"/>
        <v>0.99516751458836961</v>
      </c>
    </row>
    <row r="36" spans="1:33" s="24" customFormat="1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39" t="s">
        <v>2</v>
      </c>
      <c r="K36" s="140"/>
      <c r="L36" s="57">
        <f>L25</f>
        <v>3</v>
      </c>
      <c r="M36" s="8">
        <f t="shared" si="18"/>
        <v>7.1428571428571425E-2</v>
      </c>
      <c r="N36" s="58">
        <f>N25</f>
        <v>1425.297520661157</v>
      </c>
      <c r="O36" s="58">
        <f>O25</f>
        <v>1724.61</v>
      </c>
      <c r="P36" s="56">
        <f t="shared" si="19"/>
        <v>4.8324854116304633E-3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5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39" t="s">
        <v>4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1</v>
      </c>
      <c r="C40" s="8">
        <f t="shared" si="14"/>
        <v>2.3809523809523808E-2</v>
      </c>
      <c r="D40" s="13">
        <f t="shared" si="15"/>
        <v>7127.99</v>
      </c>
      <c r="E40" s="14">
        <f t="shared" si="16"/>
        <v>7127.99</v>
      </c>
      <c r="F40" s="21">
        <f t="shared" si="17"/>
        <v>1.9973157809155595E-2</v>
      </c>
      <c r="G40" s="24"/>
      <c r="H40" s="24"/>
      <c r="I40" s="24"/>
      <c r="J40" s="141" t="s">
        <v>0</v>
      </c>
      <c r="K40" s="142"/>
      <c r="L40" s="79">
        <f>SUM(L34:L39)</f>
        <v>42</v>
      </c>
      <c r="M40" s="17">
        <f>SUM(M34:M39)</f>
        <v>1</v>
      </c>
      <c r="N40" s="80">
        <f>SUM(N34:N39)</f>
        <v>296177.98264462809</v>
      </c>
      <c r="O40" s="81">
        <f>SUM(O34:O39)</f>
        <v>356878.47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40</v>
      </c>
      <c r="C41" s="8">
        <f>IF(B41,B41/$B$46,"")</f>
        <v>0.95238095238095233</v>
      </c>
      <c r="D41" s="13">
        <f t="shared" si="15"/>
        <v>115915.73264462812</v>
      </c>
      <c r="E41" s="14">
        <f t="shared" si="16"/>
        <v>140258.03</v>
      </c>
      <c r="F41" s="21">
        <f>IF(E41,E41/$E$46,"")</f>
        <v>0.39301342555072044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42</v>
      </c>
      <c r="C46" s="17">
        <f>SUM(C34:C45)</f>
        <v>1</v>
      </c>
      <c r="D46" s="18">
        <f>SUM(D34:D45)</f>
        <v>296177.98264462815</v>
      </c>
      <c r="E46" s="18">
        <f>SUM(E34:E45)</f>
        <v>356878.47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2020-02-14T09:12:43Z</cp:lastPrinted>
  <dcterms:created xsi:type="dcterms:W3CDTF">2016-02-03T12:33:15Z</dcterms:created>
  <dcterms:modified xsi:type="dcterms:W3CDTF">2025-10-15T07:17:37Z</dcterms:modified>
</cp:coreProperties>
</file>