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4\2024 CONTRACTACIO\ENS MUNICIPAL\IMMB\"/>
    </mc:Choice>
  </mc:AlternateContent>
  <xr:revisionPtr revIDLastSave="0" documentId="8_{A11DBC37-E8B2-4448-885C-B3C4B16E2CB4}" xr6:coauthVersionLast="47" xr6:coauthVersionMax="47" xr10:uidLastSave="{00000000-0000-0000-0000-000000000000}"/>
  <bookViews>
    <workbookView xWindow="-60" yWindow="-60" windowWidth="28920" windowHeight="15720" tabRatio="700" firstSheet="3" activeTab="3" xr2:uid="{00000000-000D-0000-FFFF-FFFF00000000}"/>
  </bookViews>
  <sheets>
    <sheet name="CONTRACTACIO 1r TR 2024" sheetId="1" r:id="rId1"/>
    <sheet name="CONTRACTACIO 2n TR 2024" sheetId="4" r:id="rId2"/>
    <sheet name="CONTRACTACIO 3r TR 2024" sheetId="5" r:id="rId3"/>
    <sheet name="CONTRACTACIO 4t TR 2024" sheetId="6" r:id="rId4"/>
    <sheet name="2024 - CONTRACTACIÓ ANUAL" sheetId="7" r:id="rId5"/>
  </sheets>
  <definedNames>
    <definedName name="_xlnm.Print_Area" localSheetId="4">'2024 - CONTRACTACIÓ ANUAL'!$A$1:$AE$49</definedName>
    <definedName name="_xlnm.Print_Area" localSheetId="0">'CONTRACTACIO 1r TR 2024'!$A$1:$AE$46</definedName>
    <definedName name="_xlnm.Print_Area" localSheetId="1">'CONTRACTACIO 2n TR 2024'!$A$1:$AE$46</definedName>
    <definedName name="_xlnm.Print_Area" localSheetId="2">'CONTRACTACIO 3r TR 2024'!$A$1:$AE$46</definedName>
    <definedName name="_xlnm.Print_Area" localSheetId="3">'CONTRACTACIO 4t TR 2024'!$A$1:$AE$46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7" l="1"/>
  <c r="A28" i="6"/>
  <c r="A28" i="5"/>
  <c r="A28" i="4"/>
  <c r="A27" i="7"/>
  <c r="A27" i="6"/>
  <c r="A27" i="5"/>
  <c r="A27" i="4"/>
  <c r="E44" i="6" l="1"/>
  <c r="F44" i="6"/>
  <c r="D44" i="6"/>
  <c r="B44" i="6"/>
  <c r="C44" i="6" s="1"/>
  <c r="E44" i="5"/>
  <c r="F44" i="5"/>
  <c r="D44" i="5"/>
  <c r="B44" i="5"/>
  <c r="C44" i="5"/>
  <c r="E44" i="4"/>
  <c r="F44" i="4"/>
  <c r="D44" i="4"/>
  <c r="B44" i="4"/>
  <c r="C44" i="4"/>
  <c r="E44" i="1"/>
  <c r="D44" i="1"/>
  <c r="B44" i="1"/>
  <c r="AE23" i="6"/>
  <c r="AB23" i="6"/>
  <c r="Z23" i="6"/>
  <c r="W23" i="6"/>
  <c r="U23" i="6"/>
  <c r="R23" i="6"/>
  <c r="P23" i="6"/>
  <c r="M23" i="6"/>
  <c r="K23" i="6"/>
  <c r="H23" i="6"/>
  <c r="F23" i="6"/>
  <c r="C23" i="6"/>
  <c r="AE23" i="5"/>
  <c r="AB23" i="5"/>
  <c r="Z23" i="5"/>
  <c r="W23" i="5"/>
  <c r="U23" i="5"/>
  <c r="R23" i="5"/>
  <c r="P23" i="5"/>
  <c r="M23" i="5"/>
  <c r="K23" i="5"/>
  <c r="H23" i="5"/>
  <c r="F23" i="5"/>
  <c r="C23" i="5"/>
  <c r="AE23" i="4"/>
  <c r="AB23" i="4"/>
  <c r="Z23" i="4"/>
  <c r="W23" i="4"/>
  <c r="U23" i="4"/>
  <c r="R23" i="4"/>
  <c r="P23" i="4"/>
  <c r="M23" i="4"/>
  <c r="K23" i="4"/>
  <c r="H23" i="4"/>
  <c r="F23" i="4"/>
  <c r="C23" i="4"/>
  <c r="AE23" i="1"/>
  <c r="AB23" i="1"/>
  <c r="Z23" i="1"/>
  <c r="W23" i="1"/>
  <c r="U23" i="1"/>
  <c r="R23" i="1"/>
  <c r="P23" i="1"/>
  <c r="M23" i="1"/>
  <c r="K23" i="1"/>
  <c r="H23" i="1"/>
  <c r="AD23" i="7"/>
  <c r="AE23" i="7"/>
  <c r="AC23" i="7"/>
  <c r="AA23" i="7"/>
  <c r="AB23" i="7" s="1"/>
  <c r="Y23" i="7"/>
  <c r="Z23" i="7" s="1"/>
  <c r="X23" i="7"/>
  <c r="V23" i="7"/>
  <c r="W23" i="7"/>
  <c r="T23" i="7"/>
  <c r="U23" i="7"/>
  <c r="S23" i="7"/>
  <c r="Q23" i="7"/>
  <c r="R23" i="7"/>
  <c r="O23" i="7"/>
  <c r="P23" i="7" s="1"/>
  <c r="N23" i="7"/>
  <c r="L23" i="7"/>
  <c r="M23" i="7"/>
  <c r="J23" i="7"/>
  <c r="K23" i="7"/>
  <c r="I23" i="7"/>
  <c r="G23" i="7"/>
  <c r="H23" i="7"/>
  <c r="E23" i="7"/>
  <c r="E44" i="7" s="1"/>
  <c r="F44" i="7" s="1"/>
  <c r="D23" i="7"/>
  <c r="B23" i="7"/>
  <c r="B44" i="7"/>
  <c r="C44" i="7" s="1"/>
  <c r="B8" i="7"/>
  <c r="B8" i="6"/>
  <c r="B8" i="5"/>
  <c r="B8" i="4"/>
  <c r="AD22" i="7"/>
  <c r="AE22" i="7"/>
  <c r="AC22" i="7"/>
  <c r="AA22" i="7"/>
  <c r="AB22" i="7"/>
  <c r="Y22" i="7"/>
  <c r="Z22" i="7" s="1"/>
  <c r="X22" i="7"/>
  <c r="V22" i="7"/>
  <c r="W22" i="7"/>
  <c r="T22" i="7"/>
  <c r="U22" i="7" s="1"/>
  <c r="S22" i="7"/>
  <c r="Q22" i="7"/>
  <c r="R22" i="7" s="1"/>
  <c r="O22" i="7"/>
  <c r="P22" i="7" s="1"/>
  <c r="N22" i="7"/>
  <c r="L22" i="7"/>
  <c r="M22" i="7" s="1"/>
  <c r="J22" i="7"/>
  <c r="I22" i="7"/>
  <c r="D43" i="7" s="1"/>
  <c r="G22" i="7"/>
  <c r="E22" i="7"/>
  <c r="D22" i="7"/>
  <c r="B22" i="7"/>
  <c r="E43" i="6"/>
  <c r="D43" i="6"/>
  <c r="B43" i="6"/>
  <c r="AE22" i="6"/>
  <c r="AB22" i="6"/>
  <c r="Z22" i="6"/>
  <c r="W22" i="6"/>
  <c r="U22" i="6"/>
  <c r="R22" i="6"/>
  <c r="P22" i="6"/>
  <c r="M22" i="6"/>
  <c r="E43" i="5"/>
  <c r="D43" i="5"/>
  <c r="B43" i="5"/>
  <c r="AE22" i="5"/>
  <c r="AB22" i="5"/>
  <c r="Z22" i="5"/>
  <c r="W22" i="5"/>
  <c r="U22" i="5"/>
  <c r="R22" i="5"/>
  <c r="P22" i="5"/>
  <c r="M22" i="5"/>
  <c r="F22" i="5"/>
  <c r="C22" i="5"/>
  <c r="E43" i="4"/>
  <c r="D43" i="4"/>
  <c r="B43" i="4"/>
  <c r="AE22" i="4"/>
  <c r="AB22" i="4"/>
  <c r="Z22" i="4"/>
  <c r="W22" i="4"/>
  <c r="U22" i="4"/>
  <c r="R22" i="4"/>
  <c r="P22" i="4"/>
  <c r="M22" i="4"/>
  <c r="F22" i="4"/>
  <c r="C22" i="4"/>
  <c r="E43" i="1"/>
  <c r="D43" i="1"/>
  <c r="B43" i="1"/>
  <c r="C43" i="1"/>
  <c r="AE22" i="1"/>
  <c r="AB22" i="1"/>
  <c r="Z22" i="1"/>
  <c r="W22" i="1"/>
  <c r="U22" i="1"/>
  <c r="R22" i="1"/>
  <c r="P22" i="1"/>
  <c r="M22" i="1"/>
  <c r="E43" i="7"/>
  <c r="B25" i="1"/>
  <c r="B16" i="7"/>
  <c r="C16" i="7"/>
  <c r="D16" i="7"/>
  <c r="J24" i="7"/>
  <c r="E24" i="7"/>
  <c r="O24" i="7"/>
  <c r="P24" i="7"/>
  <c r="T24" i="7"/>
  <c r="U24" i="7" s="1"/>
  <c r="Y24" i="7"/>
  <c r="Z24" i="7" s="1"/>
  <c r="AD24" i="7"/>
  <c r="AE24" i="7"/>
  <c r="E13" i="7"/>
  <c r="J13" i="7"/>
  <c r="O13" i="7"/>
  <c r="T13" i="7"/>
  <c r="Y13" i="7"/>
  <c r="Z13" i="7" s="1"/>
  <c r="AD13" i="7"/>
  <c r="AE13" i="7"/>
  <c r="E20" i="7"/>
  <c r="J20" i="7"/>
  <c r="O20" i="7"/>
  <c r="AD20" i="7"/>
  <c r="T20" i="7"/>
  <c r="U20" i="7" s="1"/>
  <c r="Y20" i="7"/>
  <c r="E21" i="7"/>
  <c r="J21" i="7"/>
  <c r="O21" i="7"/>
  <c r="AD21" i="7"/>
  <c r="T21" i="7"/>
  <c r="U21" i="7" s="1"/>
  <c r="Y21" i="7"/>
  <c r="J14" i="7"/>
  <c r="O14" i="7"/>
  <c r="E14" i="7"/>
  <c r="T14" i="7"/>
  <c r="U14" i="7"/>
  <c r="Y14" i="7"/>
  <c r="AD14" i="7"/>
  <c r="AE14" i="7"/>
  <c r="J15" i="7"/>
  <c r="O15" i="7"/>
  <c r="E15" i="7"/>
  <c r="T15" i="7"/>
  <c r="U15" i="7"/>
  <c r="Y15" i="7"/>
  <c r="Z15" i="7" s="1"/>
  <c r="AD15" i="7"/>
  <c r="AE15" i="7" s="1"/>
  <c r="J16" i="7"/>
  <c r="O16" i="7"/>
  <c r="E16" i="7"/>
  <c r="F16" i="7"/>
  <c r="T16" i="7"/>
  <c r="Y16" i="7"/>
  <c r="AD16" i="7"/>
  <c r="J17" i="7"/>
  <c r="K17" i="7"/>
  <c r="O17" i="7"/>
  <c r="E17" i="7"/>
  <c r="F17" i="7"/>
  <c r="T17" i="7"/>
  <c r="U17" i="7" s="1"/>
  <c r="Y17" i="7"/>
  <c r="Z17" i="7" s="1"/>
  <c r="AD17" i="7"/>
  <c r="J18" i="7"/>
  <c r="O18" i="7"/>
  <c r="AD18" i="7"/>
  <c r="E18" i="7"/>
  <c r="T18" i="7"/>
  <c r="Y18" i="7"/>
  <c r="Z18" i="7" s="1"/>
  <c r="J19" i="7"/>
  <c r="O19" i="7"/>
  <c r="AD19" i="7"/>
  <c r="AE19" i="7"/>
  <c r="E19" i="7"/>
  <c r="F19" i="7" s="1"/>
  <c r="T19" i="7"/>
  <c r="U19" i="7" s="1"/>
  <c r="Y19" i="7"/>
  <c r="Z19" i="7"/>
  <c r="I24" i="7"/>
  <c r="D24" i="7"/>
  <c r="N24" i="7"/>
  <c r="S24" i="7"/>
  <c r="X24" i="7"/>
  <c r="AC24" i="7"/>
  <c r="I16" i="7"/>
  <c r="N16" i="7"/>
  <c r="S16" i="7"/>
  <c r="X16" i="7"/>
  <c r="AC16" i="7"/>
  <c r="D13" i="7"/>
  <c r="I13" i="7"/>
  <c r="N13" i="7"/>
  <c r="S13" i="7"/>
  <c r="X13" i="7"/>
  <c r="AC13" i="7"/>
  <c r="D20" i="7"/>
  <c r="I20" i="7"/>
  <c r="N20" i="7"/>
  <c r="AC20" i="7"/>
  <c r="S20" i="7"/>
  <c r="X20" i="7"/>
  <c r="D21" i="7"/>
  <c r="I21" i="7"/>
  <c r="N21" i="7"/>
  <c r="AC21" i="7"/>
  <c r="S21" i="7"/>
  <c r="X21" i="7"/>
  <c r="I14" i="7"/>
  <c r="N14" i="7"/>
  <c r="D14" i="7"/>
  <c r="S14" i="7"/>
  <c r="X14" i="7"/>
  <c r="AC14" i="7"/>
  <c r="I15" i="7"/>
  <c r="N15" i="7"/>
  <c r="D15" i="7"/>
  <c r="S15" i="7"/>
  <c r="X15" i="7"/>
  <c r="AC15" i="7"/>
  <c r="I17" i="7"/>
  <c r="N17" i="7"/>
  <c r="D17" i="7"/>
  <c r="S17" i="7"/>
  <c r="X17" i="7"/>
  <c r="AC17" i="7"/>
  <c r="I18" i="7"/>
  <c r="D39" i="7" s="1"/>
  <c r="N18" i="7"/>
  <c r="AC18" i="7"/>
  <c r="D18" i="7"/>
  <c r="S18" i="7"/>
  <c r="X18" i="7"/>
  <c r="I19" i="7"/>
  <c r="N19" i="7"/>
  <c r="AC19" i="7"/>
  <c r="D19" i="7"/>
  <c r="S19" i="7"/>
  <c r="X19" i="7"/>
  <c r="G24" i="7"/>
  <c r="B24" i="7"/>
  <c r="L24" i="7"/>
  <c r="M24" i="7"/>
  <c r="Q24" i="7"/>
  <c r="R24" i="7" s="1"/>
  <c r="V24" i="7"/>
  <c r="W24" i="7"/>
  <c r="AA24" i="7"/>
  <c r="AB24" i="7"/>
  <c r="G16" i="7"/>
  <c r="L16" i="7"/>
  <c r="Q16" i="7"/>
  <c r="V16" i="7"/>
  <c r="W16" i="7"/>
  <c r="AA16" i="7"/>
  <c r="AB16" i="7" s="1"/>
  <c r="B13" i="7"/>
  <c r="G13" i="7"/>
  <c r="L13" i="7"/>
  <c r="Q13" i="7"/>
  <c r="V13" i="7"/>
  <c r="W13" i="7"/>
  <c r="AA13" i="7"/>
  <c r="AB13" i="7" s="1"/>
  <c r="B20" i="7"/>
  <c r="G20" i="7"/>
  <c r="L20" i="7"/>
  <c r="AA20" i="7"/>
  <c r="Q20" i="7"/>
  <c r="R20" i="7"/>
  <c r="V20" i="7"/>
  <c r="B21" i="7"/>
  <c r="C21" i="7" s="1"/>
  <c r="G21" i="7"/>
  <c r="H21" i="7" s="1"/>
  <c r="L21" i="7"/>
  <c r="M21" i="7" s="1"/>
  <c r="AA21" i="7"/>
  <c r="AB21" i="7"/>
  <c r="Q21" i="7"/>
  <c r="R21" i="7" s="1"/>
  <c r="V21" i="7"/>
  <c r="W21" i="7" s="1"/>
  <c r="G14" i="7"/>
  <c r="L14" i="7"/>
  <c r="B14" i="7"/>
  <c r="Q14" i="7"/>
  <c r="R14" i="7"/>
  <c r="V14" i="7"/>
  <c r="W14" i="7" s="1"/>
  <c r="AA14" i="7"/>
  <c r="AB14" i="7"/>
  <c r="G15" i="7"/>
  <c r="L15" i="7"/>
  <c r="B15" i="7"/>
  <c r="Q15" i="7"/>
  <c r="V15" i="7"/>
  <c r="W15" i="7" s="1"/>
  <c r="AA15" i="7"/>
  <c r="AB15" i="7"/>
  <c r="G17" i="7"/>
  <c r="H17" i="7"/>
  <c r="L17" i="7"/>
  <c r="M17" i="7"/>
  <c r="B17" i="7"/>
  <c r="C17" i="7" s="1"/>
  <c r="Q17" i="7"/>
  <c r="V17" i="7"/>
  <c r="W17" i="7" s="1"/>
  <c r="AA17" i="7"/>
  <c r="G18" i="7"/>
  <c r="L18" i="7"/>
  <c r="AA18" i="7"/>
  <c r="B18" i="7"/>
  <c r="Q18" i="7"/>
  <c r="R18" i="7"/>
  <c r="V18" i="7"/>
  <c r="W18" i="7"/>
  <c r="G19" i="7"/>
  <c r="L19" i="7"/>
  <c r="AA19" i="7"/>
  <c r="B19" i="7"/>
  <c r="C19" i="7"/>
  <c r="Q19" i="7"/>
  <c r="R19" i="7" s="1"/>
  <c r="V19" i="7"/>
  <c r="W19" i="7" s="1"/>
  <c r="U18" i="7"/>
  <c r="R15" i="7"/>
  <c r="J25" i="6"/>
  <c r="K13" i="6" s="1"/>
  <c r="K20" i="6"/>
  <c r="E25" i="6"/>
  <c r="O25" i="6"/>
  <c r="O36" i="6"/>
  <c r="Y25" i="6"/>
  <c r="O38" i="6" s="1"/>
  <c r="T25" i="6"/>
  <c r="O37" i="6"/>
  <c r="AD25" i="6"/>
  <c r="O39" i="6" s="1"/>
  <c r="P39" i="6" s="1"/>
  <c r="I25" i="6"/>
  <c r="N35" i="6" s="1"/>
  <c r="D25" i="6"/>
  <c r="N34" i="6" s="1"/>
  <c r="N25" i="6"/>
  <c r="N36" i="6" s="1"/>
  <c r="X25" i="6"/>
  <c r="N38" i="6" s="1"/>
  <c r="S25" i="6"/>
  <c r="N37" i="6"/>
  <c r="AC25" i="6"/>
  <c r="N39" i="6"/>
  <c r="G25" i="6"/>
  <c r="L35" i="6" s="1"/>
  <c r="H15" i="6"/>
  <c r="B25" i="6"/>
  <c r="L25" i="6"/>
  <c r="L36" i="6"/>
  <c r="V25" i="6"/>
  <c r="L38" i="6" s="1"/>
  <c r="Q25" i="6"/>
  <c r="L37" i="6"/>
  <c r="AA25" i="6"/>
  <c r="L39" i="6" s="1"/>
  <c r="M39" i="6" s="1"/>
  <c r="E45" i="6"/>
  <c r="E34" i="6"/>
  <c r="E35" i="6"/>
  <c r="E36" i="6"/>
  <c r="E37" i="6"/>
  <c r="E38" i="6"/>
  <c r="F38" i="6"/>
  <c r="E39" i="6"/>
  <c r="E40" i="6"/>
  <c r="E41" i="6"/>
  <c r="E42" i="6"/>
  <c r="D45" i="6"/>
  <c r="D34" i="6"/>
  <c r="D35" i="6"/>
  <c r="D36" i="6"/>
  <c r="D37" i="6"/>
  <c r="D38" i="6"/>
  <c r="D39" i="6"/>
  <c r="D40" i="6"/>
  <c r="D41" i="6"/>
  <c r="D42" i="6"/>
  <c r="B45" i="6"/>
  <c r="B42" i="6"/>
  <c r="C42" i="6" s="1"/>
  <c r="B34" i="6"/>
  <c r="B35" i="6"/>
  <c r="B36" i="6"/>
  <c r="B37" i="6"/>
  <c r="B38" i="6"/>
  <c r="C38" i="6"/>
  <c r="B39" i="6"/>
  <c r="B40" i="6"/>
  <c r="B41" i="6"/>
  <c r="AE13" i="6"/>
  <c r="AE14" i="6"/>
  <c r="AE15" i="6"/>
  <c r="AE16" i="6"/>
  <c r="AE17" i="6"/>
  <c r="AE18" i="6"/>
  <c r="AE19" i="6"/>
  <c r="AE20" i="6"/>
  <c r="AE21" i="6"/>
  <c r="AE24" i="6"/>
  <c r="AB13" i="6"/>
  <c r="AB14" i="6"/>
  <c r="AB15" i="6"/>
  <c r="AB25" i="6" s="1"/>
  <c r="AB16" i="6"/>
  <c r="AB17" i="6"/>
  <c r="AB18" i="6"/>
  <c r="AB19" i="6"/>
  <c r="AB20" i="6"/>
  <c r="AB21" i="6"/>
  <c r="AB24" i="6"/>
  <c r="Z13" i="6"/>
  <c r="Z14" i="6"/>
  <c r="Z15" i="6"/>
  <c r="Z16" i="6"/>
  <c r="Z17" i="6"/>
  <c r="Z19" i="6"/>
  <c r="Z20" i="6"/>
  <c r="Z24" i="6"/>
  <c r="W13" i="6"/>
  <c r="W14" i="6"/>
  <c r="W15" i="6"/>
  <c r="W16" i="6"/>
  <c r="W17" i="6"/>
  <c r="W20" i="6"/>
  <c r="W21" i="6"/>
  <c r="W24" i="6"/>
  <c r="U14" i="6"/>
  <c r="U15" i="6"/>
  <c r="U17" i="6"/>
  <c r="U18" i="6"/>
  <c r="U19" i="6"/>
  <c r="U20" i="6"/>
  <c r="U21" i="6"/>
  <c r="U24" i="6"/>
  <c r="R13" i="6"/>
  <c r="R14" i="6"/>
  <c r="R15" i="6"/>
  <c r="R17" i="6"/>
  <c r="R18" i="6"/>
  <c r="R19" i="6"/>
  <c r="R20" i="6"/>
  <c r="R21" i="6"/>
  <c r="R24" i="6"/>
  <c r="P13" i="6"/>
  <c r="P15" i="6"/>
  <c r="P16" i="6"/>
  <c r="P18" i="6"/>
  <c r="P20" i="6"/>
  <c r="P21" i="6"/>
  <c r="P24" i="6"/>
  <c r="M14" i="6"/>
  <c r="M15" i="6"/>
  <c r="M16" i="6"/>
  <c r="M19" i="6"/>
  <c r="M20" i="6"/>
  <c r="M21" i="6"/>
  <c r="M24" i="6"/>
  <c r="K16" i="6"/>
  <c r="K17" i="6"/>
  <c r="H16" i="6"/>
  <c r="H17" i="6"/>
  <c r="H21" i="6"/>
  <c r="F15" i="6"/>
  <c r="F16" i="6"/>
  <c r="F17" i="6"/>
  <c r="F18" i="6"/>
  <c r="F19" i="6"/>
  <c r="F20" i="6"/>
  <c r="F21" i="6"/>
  <c r="F24" i="6"/>
  <c r="C14" i="6"/>
  <c r="C15" i="6"/>
  <c r="C16" i="6"/>
  <c r="C17" i="6"/>
  <c r="C18" i="6"/>
  <c r="C19" i="6"/>
  <c r="C21" i="6"/>
  <c r="C24" i="6"/>
  <c r="AD25" i="5"/>
  <c r="O39" i="5" s="1"/>
  <c r="P39" i="5" s="1"/>
  <c r="AC25" i="5"/>
  <c r="N39" i="5" s="1"/>
  <c r="AA25" i="5"/>
  <c r="L39" i="5" s="1"/>
  <c r="M39" i="5" s="1"/>
  <c r="E25" i="5"/>
  <c r="O34" i="5" s="1"/>
  <c r="J25" i="5"/>
  <c r="O25" i="5"/>
  <c r="O36" i="5" s="1"/>
  <c r="P36" i="5" s="1"/>
  <c r="T25" i="5"/>
  <c r="O37" i="5" s="1"/>
  <c r="P37" i="5" s="1"/>
  <c r="Y25" i="5"/>
  <c r="Z18" i="5" s="1"/>
  <c r="D25" i="5"/>
  <c r="N34" i="5" s="1"/>
  <c r="I25" i="5"/>
  <c r="N35" i="5" s="1"/>
  <c r="N25" i="5"/>
  <c r="N36" i="5" s="1"/>
  <c r="S25" i="5"/>
  <c r="N37" i="5" s="1"/>
  <c r="X25" i="5"/>
  <c r="N38" i="5" s="1"/>
  <c r="B25" i="5"/>
  <c r="L34" i="5" s="1"/>
  <c r="G25" i="5"/>
  <c r="H20" i="5" s="1"/>
  <c r="L25" i="5"/>
  <c r="L36" i="5" s="1"/>
  <c r="M36" i="5" s="1"/>
  <c r="Q25" i="5"/>
  <c r="L37" i="5"/>
  <c r="M37" i="5" s="1"/>
  <c r="V25" i="5"/>
  <c r="L38" i="5" s="1"/>
  <c r="E34" i="5"/>
  <c r="E35" i="5"/>
  <c r="E36" i="5"/>
  <c r="E41" i="5"/>
  <c r="E42" i="5"/>
  <c r="E39" i="5"/>
  <c r="E40" i="5"/>
  <c r="E45" i="5"/>
  <c r="E37" i="5"/>
  <c r="E38" i="5"/>
  <c r="F38" i="5"/>
  <c r="D34" i="5"/>
  <c r="D35" i="5"/>
  <c r="D36" i="5"/>
  <c r="D41" i="5"/>
  <c r="D42" i="5"/>
  <c r="D39" i="5"/>
  <c r="D40" i="5"/>
  <c r="D45" i="5"/>
  <c r="D37" i="5"/>
  <c r="D38" i="5"/>
  <c r="B34" i="5"/>
  <c r="B35" i="5"/>
  <c r="B36" i="5"/>
  <c r="B41" i="5"/>
  <c r="B42" i="5"/>
  <c r="C42" i="5" s="1"/>
  <c r="B45" i="5"/>
  <c r="B39" i="5"/>
  <c r="B40" i="5"/>
  <c r="B37" i="5"/>
  <c r="B38" i="5"/>
  <c r="C38" i="5" s="1"/>
  <c r="AE24" i="5"/>
  <c r="AB24" i="5"/>
  <c r="Z24" i="5"/>
  <c r="W24" i="5"/>
  <c r="U24" i="5"/>
  <c r="R24" i="5"/>
  <c r="P24" i="5"/>
  <c r="M24" i="5"/>
  <c r="K24" i="5"/>
  <c r="F24" i="5"/>
  <c r="C24" i="5"/>
  <c r="AE13" i="5"/>
  <c r="AE14" i="5"/>
  <c r="AE15" i="5"/>
  <c r="AE16" i="5"/>
  <c r="AE17" i="5"/>
  <c r="AE18" i="5"/>
  <c r="AE19" i="5"/>
  <c r="AB13" i="5"/>
  <c r="AB14" i="5"/>
  <c r="AB15" i="5"/>
  <c r="AB16" i="5"/>
  <c r="AB17" i="5"/>
  <c r="AB18" i="5"/>
  <c r="AB19" i="5"/>
  <c r="AB20" i="5"/>
  <c r="AB21" i="5"/>
  <c r="Z13" i="5"/>
  <c r="Z14" i="5"/>
  <c r="Z15" i="5"/>
  <c r="Z16" i="5"/>
  <c r="Z17" i="5"/>
  <c r="Z19" i="5"/>
  <c r="Z20" i="5"/>
  <c r="Z21" i="5"/>
  <c r="W13" i="5"/>
  <c r="W14" i="5"/>
  <c r="W15" i="5"/>
  <c r="W16" i="5"/>
  <c r="W17" i="5"/>
  <c r="W19" i="5"/>
  <c r="W20" i="5"/>
  <c r="W21" i="5"/>
  <c r="U13" i="5"/>
  <c r="U14" i="5"/>
  <c r="U15" i="5"/>
  <c r="U16" i="5"/>
  <c r="U17" i="5"/>
  <c r="U18" i="5"/>
  <c r="U19" i="5"/>
  <c r="U20" i="5"/>
  <c r="U21" i="5"/>
  <c r="R13" i="5"/>
  <c r="R14" i="5"/>
  <c r="R15" i="5"/>
  <c r="R17" i="5"/>
  <c r="R18" i="5"/>
  <c r="R19" i="5"/>
  <c r="R20" i="5"/>
  <c r="R21" i="5"/>
  <c r="P17" i="5"/>
  <c r="P20" i="5"/>
  <c r="M14" i="5"/>
  <c r="M15" i="5"/>
  <c r="M16" i="5"/>
  <c r="M17" i="5"/>
  <c r="M18" i="5"/>
  <c r="M19" i="5"/>
  <c r="M20" i="5"/>
  <c r="M21" i="5"/>
  <c r="K16" i="5"/>
  <c r="K17" i="5"/>
  <c r="H16" i="5"/>
  <c r="H17" i="5"/>
  <c r="H19" i="5"/>
  <c r="H21" i="5"/>
  <c r="F13" i="5"/>
  <c r="F14" i="5"/>
  <c r="F15" i="5"/>
  <c r="F16" i="5"/>
  <c r="F17" i="5"/>
  <c r="F18" i="5"/>
  <c r="F19" i="5"/>
  <c r="C15" i="5"/>
  <c r="C16" i="5"/>
  <c r="C17" i="5"/>
  <c r="C18" i="5"/>
  <c r="C19" i="5"/>
  <c r="C21" i="5"/>
  <c r="E45" i="4"/>
  <c r="E34" i="4"/>
  <c r="E35" i="4"/>
  <c r="E36" i="4"/>
  <c r="E37" i="4"/>
  <c r="E38" i="4"/>
  <c r="E39" i="4"/>
  <c r="E40" i="4"/>
  <c r="E41" i="4"/>
  <c r="E42" i="4"/>
  <c r="D45" i="4"/>
  <c r="B45" i="4"/>
  <c r="B42" i="4"/>
  <c r="C42" i="4" s="1"/>
  <c r="B34" i="4"/>
  <c r="B35" i="4"/>
  <c r="B36" i="4"/>
  <c r="B37" i="4"/>
  <c r="C37" i="4"/>
  <c r="B38" i="4"/>
  <c r="B39" i="4"/>
  <c r="B40" i="4"/>
  <c r="B41" i="4"/>
  <c r="AE13" i="4"/>
  <c r="AE14" i="4"/>
  <c r="AE15" i="4"/>
  <c r="AE16" i="4"/>
  <c r="AE17" i="4"/>
  <c r="AE18" i="4"/>
  <c r="AE19" i="4"/>
  <c r="AE20" i="4"/>
  <c r="AE21" i="4"/>
  <c r="AE24" i="4"/>
  <c r="AD25" i="4"/>
  <c r="O39" i="4" s="1"/>
  <c r="P39" i="4" s="1"/>
  <c r="AC25" i="4"/>
  <c r="N39" i="4" s="1"/>
  <c r="AB13" i="4"/>
  <c r="AB14" i="4"/>
  <c r="AB15" i="4"/>
  <c r="AB16" i="4"/>
  <c r="AB17" i="4"/>
  <c r="AB18" i="4"/>
  <c r="AB19" i="4"/>
  <c r="AB20" i="4"/>
  <c r="AB21" i="4"/>
  <c r="AB24" i="4"/>
  <c r="AA25" i="4"/>
  <c r="L39" i="4" s="1"/>
  <c r="M39" i="4" s="1"/>
  <c r="Z13" i="4"/>
  <c r="Z14" i="4"/>
  <c r="Z15" i="4"/>
  <c r="Z16" i="4"/>
  <c r="Z18" i="4"/>
  <c r="Z19" i="4"/>
  <c r="Y25" i="4"/>
  <c r="Z20" i="4"/>
  <c r="Z24" i="4"/>
  <c r="X25" i="4"/>
  <c r="N38" i="4" s="1"/>
  <c r="W13" i="4"/>
  <c r="W14" i="4"/>
  <c r="W15" i="4"/>
  <c r="W16" i="4"/>
  <c r="W18" i="4"/>
  <c r="W19" i="4"/>
  <c r="V25" i="4"/>
  <c r="L38" i="4" s="1"/>
  <c r="M38" i="4" s="1"/>
  <c r="W21" i="4"/>
  <c r="W24" i="4"/>
  <c r="T25" i="4"/>
  <c r="U13" i="4"/>
  <c r="U14" i="4"/>
  <c r="U15" i="4"/>
  <c r="U16" i="4"/>
  <c r="U17" i="4"/>
  <c r="U18" i="4"/>
  <c r="U19" i="4"/>
  <c r="U20" i="4"/>
  <c r="U21" i="4"/>
  <c r="U24" i="4"/>
  <c r="S25" i="4"/>
  <c r="N37" i="4"/>
  <c r="Q25" i="4"/>
  <c r="R13" i="4"/>
  <c r="R14" i="4"/>
  <c r="R15" i="4"/>
  <c r="R16" i="4"/>
  <c r="R17" i="4"/>
  <c r="R18" i="4"/>
  <c r="R19" i="4"/>
  <c r="R20" i="4"/>
  <c r="R21" i="4"/>
  <c r="R24" i="4"/>
  <c r="O25" i="4"/>
  <c r="P19" i="4"/>
  <c r="P17" i="4"/>
  <c r="P24" i="4"/>
  <c r="N25" i="4"/>
  <c r="N36" i="4"/>
  <c r="L25" i="4"/>
  <c r="L36" i="4" s="1"/>
  <c r="M36" i="4" s="1"/>
  <c r="M19" i="4"/>
  <c r="M15" i="4"/>
  <c r="M16" i="4"/>
  <c r="M17" i="4"/>
  <c r="M18" i="4"/>
  <c r="M21" i="4"/>
  <c r="M24" i="4"/>
  <c r="J25" i="4"/>
  <c r="O35" i="4" s="1"/>
  <c r="K16" i="4"/>
  <c r="K17" i="4"/>
  <c r="I25" i="4"/>
  <c r="N35" i="4" s="1"/>
  <c r="G25" i="4"/>
  <c r="H20" i="4" s="1"/>
  <c r="H16" i="4"/>
  <c r="H17" i="4"/>
  <c r="H21" i="4"/>
  <c r="E25" i="4"/>
  <c r="F13" i="4" s="1"/>
  <c r="F18" i="4"/>
  <c r="F16" i="4"/>
  <c r="F17" i="4"/>
  <c r="F19" i="4"/>
  <c r="F21" i="4"/>
  <c r="F24" i="4"/>
  <c r="D25" i="4"/>
  <c r="N34" i="4" s="1"/>
  <c r="B25" i="4"/>
  <c r="C13" i="4" s="1"/>
  <c r="C16" i="4"/>
  <c r="C17" i="4"/>
  <c r="C19" i="4"/>
  <c r="C21" i="4"/>
  <c r="C24" i="4"/>
  <c r="O37" i="4"/>
  <c r="D34" i="4"/>
  <c r="D35" i="4"/>
  <c r="D36" i="4"/>
  <c r="D37" i="4"/>
  <c r="D38" i="4"/>
  <c r="D39" i="4"/>
  <c r="D40" i="4"/>
  <c r="D41" i="4"/>
  <c r="D42" i="4"/>
  <c r="J25" i="1"/>
  <c r="O35" i="1" s="1"/>
  <c r="K22" i="1"/>
  <c r="O25" i="1"/>
  <c r="O36" i="1" s="1"/>
  <c r="E25" i="1"/>
  <c r="F20" i="1" s="1"/>
  <c r="Y25" i="1"/>
  <c r="O38" i="1"/>
  <c r="I25" i="1"/>
  <c r="N35" i="1" s="1"/>
  <c r="N25" i="1"/>
  <c r="N36" i="1" s="1"/>
  <c r="D25" i="1"/>
  <c r="N34" i="1" s="1"/>
  <c r="X25" i="1"/>
  <c r="N38" i="1" s="1"/>
  <c r="G25" i="1"/>
  <c r="H14" i="1" s="1"/>
  <c r="H22" i="1"/>
  <c r="L25" i="1"/>
  <c r="M20" i="1" s="1"/>
  <c r="V25" i="1"/>
  <c r="L38" i="1"/>
  <c r="Q25" i="1"/>
  <c r="L37" i="1" s="1"/>
  <c r="M37" i="1" s="1"/>
  <c r="AE24" i="1"/>
  <c r="AE21" i="1"/>
  <c r="AE20" i="1"/>
  <c r="AE19" i="1"/>
  <c r="AE18" i="1"/>
  <c r="AE17" i="1"/>
  <c r="AE15" i="1"/>
  <c r="AE14" i="1"/>
  <c r="AB14" i="1"/>
  <c r="AB15" i="1"/>
  <c r="AB16" i="1"/>
  <c r="AB17" i="1"/>
  <c r="AB18" i="1"/>
  <c r="AB19" i="1"/>
  <c r="AB20" i="1"/>
  <c r="AB21" i="1"/>
  <c r="AB24" i="1"/>
  <c r="Z24" i="1"/>
  <c r="Z21" i="1"/>
  <c r="Z20" i="1"/>
  <c r="Z19" i="1"/>
  <c r="Z18" i="1"/>
  <c r="Z17" i="1"/>
  <c r="Z16" i="1"/>
  <c r="Z15" i="1"/>
  <c r="Z14" i="1"/>
  <c r="W24" i="1"/>
  <c r="W21" i="1"/>
  <c r="W20" i="1"/>
  <c r="W19" i="1"/>
  <c r="W18" i="1"/>
  <c r="W17" i="1"/>
  <c r="W16" i="1"/>
  <c r="W15" i="1"/>
  <c r="W14" i="1"/>
  <c r="U24" i="1"/>
  <c r="R24" i="1"/>
  <c r="R21" i="1"/>
  <c r="R20" i="1"/>
  <c r="R19" i="1"/>
  <c r="R18" i="1"/>
  <c r="R17" i="1"/>
  <c r="R16" i="1"/>
  <c r="R15" i="1"/>
  <c r="R14" i="1"/>
  <c r="P24" i="1"/>
  <c r="P21" i="1"/>
  <c r="P19" i="1"/>
  <c r="P18" i="1"/>
  <c r="P17" i="1"/>
  <c r="P15" i="1"/>
  <c r="P14" i="1"/>
  <c r="M24" i="1"/>
  <c r="M21" i="1"/>
  <c r="M19" i="1"/>
  <c r="M18" i="1"/>
  <c r="M17" i="1"/>
  <c r="M16" i="1"/>
  <c r="M15" i="1"/>
  <c r="M14" i="1"/>
  <c r="K19" i="1"/>
  <c r="K17" i="1"/>
  <c r="K16" i="1"/>
  <c r="H21" i="1"/>
  <c r="H19" i="1"/>
  <c r="H17" i="1"/>
  <c r="C24" i="1"/>
  <c r="C21" i="1"/>
  <c r="C20" i="1"/>
  <c r="C19" i="1"/>
  <c r="C18" i="1"/>
  <c r="C17" i="1"/>
  <c r="C16" i="1"/>
  <c r="C15" i="1"/>
  <c r="C14" i="1"/>
  <c r="E45" i="1"/>
  <c r="E42" i="1"/>
  <c r="E34" i="1"/>
  <c r="E41" i="1"/>
  <c r="E35" i="1"/>
  <c r="E36" i="1"/>
  <c r="E37" i="1"/>
  <c r="E38" i="1"/>
  <c r="E39" i="1"/>
  <c r="E40" i="1"/>
  <c r="D45" i="1"/>
  <c r="D42" i="1"/>
  <c r="D34" i="1"/>
  <c r="D41" i="1"/>
  <c r="D35" i="1"/>
  <c r="D36" i="1"/>
  <c r="D37" i="1"/>
  <c r="D38" i="1"/>
  <c r="D39" i="1"/>
  <c r="D40" i="1"/>
  <c r="B45" i="1"/>
  <c r="B42" i="1"/>
  <c r="B34" i="1"/>
  <c r="B41" i="1"/>
  <c r="B35" i="1"/>
  <c r="B36" i="1"/>
  <c r="B37" i="1"/>
  <c r="B38" i="1"/>
  <c r="C38" i="1" s="1"/>
  <c r="B39" i="1"/>
  <c r="B40" i="1"/>
  <c r="AE13" i="1"/>
  <c r="AD25" i="1"/>
  <c r="O39" i="1" s="1"/>
  <c r="P39" i="1" s="1"/>
  <c r="AE16" i="1"/>
  <c r="AC25" i="1"/>
  <c r="N39" i="1" s="1"/>
  <c r="AB13" i="1"/>
  <c r="AB25" i="1" s="1"/>
  <c r="AA25" i="1"/>
  <c r="L39" i="1" s="1"/>
  <c r="M39" i="1" s="1"/>
  <c r="Z13" i="1"/>
  <c r="W13" i="1"/>
  <c r="U13" i="1"/>
  <c r="U14" i="1"/>
  <c r="U15" i="1"/>
  <c r="U16" i="1"/>
  <c r="U17" i="1"/>
  <c r="U18" i="1"/>
  <c r="U19" i="1"/>
  <c r="U20" i="1"/>
  <c r="U21" i="1"/>
  <c r="T25" i="1"/>
  <c r="O37" i="1"/>
  <c r="P37" i="1" s="1"/>
  <c r="S25" i="1"/>
  <c r="N37" i="1" s="1"/>
  <c r="R13" i="1"/>
  <c r="P13" i="1"/>
  <c r="M13" i="1"/>
  <c r="F14" i="1"/>
  <c r="F15" i="1"/>
  <c r="F16" i="1"/>
  <c r="F17" i="1"/>
  <c r="F18" i="1"/>
  <c r="F19" i="1"/>
  <c r="F21" i="1"/>
  <c r="P16" i="1"/>
  <c r="P16" i="5"/>
  <c r="P16" i="4"/>
  <c r="AE16" i="7"/>
  <c r="L37" i="4"/>
  <c r="F22" i="1"/>
  <c r="F23" i="1"/>
  <c r="F24" i="1"/>
  <c r="C22" i="1"/>
  <c r="C23" i="1"/>
  <c r="R25" i="1"/>
  <c r="O34" i="6"/>
  <c r="F22" i="6"/>
  <c r="L34" i="6"/>
  <c r="C22" i="6"/>
  <c r="H20" i="6"/>
  <c r="H19" i="6"/>
  <c r="M18" i="6"/>
  <c r="M13" i="6"/>
  <c r="P19" i="6"/>
  <c r="P14" i="6"/>
  <c r="Z21" i="6"/>
  <c r="H22" i="6"/>
  <c r="O35" i="6"/>
  <c r="K22" i="6"/>
  <c r="M13" i="5"/>
  <c r="H22" i="5"/>
  <c r="O38" i="5"/>
  <c r="O35" i="5"/>
  <c r="K22" i="5"/>
  <c r="M14" i="4"/>
  <c r="M25" i="4" s="1"/>
  <c r="P21" i="4"/>
  <c r="H19" i="4"/>
  <c r="H22" i="4"/>
  <c r="K13" i="4"/>
  <c r="K22" i="4"/>
  <c r="Z21" i="4"/>
  <c r="U25" i="4"/>
  <c r="L34" i="1"/>
  <c r="F13" i="1"/>
  <c r="C13" i="1"/>
  <c r="C25" i="1" s="1"/>
  <c r="K21" i="1"/>
  <c r="H16" i="1"/>
  <c r="H20" i="1"/>
  <c r="H13" i="1"/>
  <c r="H24" i="1"/>
  <c r="L35" i="1"/>
  <c r="C42" i="1"/>
  <c r="Z18" i="6"/>
  <c r="C20" i="6"/>
  <c r="C13" i="6"/>
  <c r="F14" i="6"/>
  <c r="R16" i="6"/>
  <c r="U16" i="6"/>
  <c r="U13" i="6"/>
  <c r="H18" i="6"/>
  <c r="H24" i="6"/>
  <c r="D35" i="7"/>
  <c r="K19" i="6"/>
  <c r="K18" i="6"/>
  <c r="K21" i="6"/>
  <c r="T25" i="7"/>
  <c r="O37" i="7" s="1"/>
  <c r="P37" i="7" s="1"/>
  <c r="F13" i="6"/>
  <c r="W19" i="6"/>
  <c r="W18" i="6"/>
  <c r="K24" i="6"/>
  <c r="F43" i="6"/>
  <c r="H14" i="5"/>
  <c r="H24" i="5"/>
  <c r="H18" i="5"/>
  <c r="K15" i="5"/>
  <c r="K18" i="5"/>
  <c r="K14" i="5"/>
  <c r="K21" i="5"/>
  <c r="P15" i="5"/>
  <c r="P18" i="5"/>
  <c r="P13" i="5"/>
  <c r="P19" i="5"/>
  <c r="P14" i="5"/>
  <c r="H15" i="5"/>
  <c r="K13" i="5"/>
  <c r="W18" i="5"/>
  <c r="R16" i="5"/>
  <c r="H13" i="5"/>
  <c r="K19" i="5"/>
  <c r="K20" i="5"/>
  <c r="C14" i="5"/>
  <c r="C13" i="5"/>
  <c r="F23" i="7"/>
  <c r="E46" i="5"/>
  <c r="F43" i="5"/>
  <c r="AE21" i="5"/>
  <c r="AE20" i="5"/>
  <c r="F21" i="5"/>
  <c r="F20" i="5"/>
  <c r="P21" i="5"/>
  <c r="C43" i="6"/>
  <c r="B36" i="7"/>
  <c r="S25" i="7"/>
  <c r="N37" i="7" s="1"/>
  <c r="Z20" i="7"/>
  <c r="P15" i="4"/>
  <c r="H15" i="4"/>
  <c r="H18" i="4"/>
  <c r="K15" i="4"/>
  <c r="K14" i="4"/>
  <c r="K18" i="4"/>
  <c r="C15" i="4"/>
  <c r="F15" i="4"/>
  <c r="P14" i="4"/>
  <c r="P13" i="4"/>
  <c r="P18" i="4"/>
  <c r="H24" i="4"/>
  <c r="K19" i="4"/>
  <c r="K24" i="4"/>
  <c r="K21" i="4"/>
  <c r="W17" i="4"/>
  <c r="O38" i="4"/>
  <c r="E38" i="7"/>
  <c r="Z17" i="4"/>
  <c r="C18" i="4"/>
  <c r="C20" i="4"/>
  <c r="M13" i="4"/>
  <c r="W20" i="4"/>
  <c r="M20" i="4"/>
  <c r="O36" i="4"/>
  <c r="P20" i="4"/>
  <c r="P18" i="7"/>
  <c r="E46" i="4"/>
  <c r="F35" i="4" s="1"/>
  <c r="F43" i="4"/>
  <c r="K22" i="7"/>
  <c r="Z14" i="7"/>
  <c r="B40" i="7"/>
  <c r="Q25" i="7"/>
  <c r="C24" i="7"/>
  <c r="B37" i="7"/>
  <c r="AC25" i="7"/>
  <c r="N38" i="7" s="1"/>
  <c r="E37" i="7"/>
  <c r="M15" i="7"/>
  <c r="D38" i="7"/>
  <c r="E39" i="7"/>
  <c r="D45" i="7"/>
  <c r="E40" i="7"/>
  <c r="E45" i="7"/>
  <c r="AA25" i="7"/>
  <c r="L38" i="7" s="1"/>
  <c r="B45" i="7"/>
  <c r="D36" i="7"/>
  <c r="B38" i="7"/>
  <c r="R17" i="7"/>
  <c r="H22" i="7"/>
  <c r="F38" i="1"/>
  <c r="P17" i="7"/>
  <c r="P16" i="7"/>
  <c r="F37" i="4"/>
  <c r="Z16" i="7"/>
  <c r="F37" i="1"/>
  <c r="M16" i="7"/>
  <c r="F43" i="1"/>
  <c r="F44" i="1"/>
  <c r="F24" i="7"/>
  <c r="C22" i="7"/>
  <c r="C23" i="7"/>
  <c r="C40" i="1"/>
  <c r="C44" i="1"/>
  <c r="F22" i="7"/>
  <c r="F42" i="1"/>
  <c r="F40" i="1"/>
  <c r="C43" i="5"/>
  <c r="C43" i="4"/>
  <c r="P25" i="4"/>
  <c r="C37" i="1"/>
  <c r="P38" i="1"/>
  <c r="F37" i="6"/>
  <c r="C37" i="6"/>
  <c r="F40" i="6"/>
  <c r="F42" i="6"/>
  <c r="M37" i="6"/>
  <c r="P37" i="6"/>
  <c r="U13" i="7"/>
  <c r="U16" i="7"/>
  <c r="F45" i="6"/>
  <c r="AB18" i="7"/>
  <c r="AB19" i="7"/>
  <c r="C40" i="6"/>
  <c r="C45" i="6"/>
  <c r="C45" i="5"/>
  <c r="F39" i="5"/>
  <c r="F45" i="5"/>
  <c r="AE20" i="7"/>
  <c r="L37" i="7"/>
  <c r="M37" i="7" s="1"/>
  <c r="R16" i="7"/>
  <c r="C37" i="5"/>
  <c r="F36" i="5"/>
  <c r="F37" i="5"/>
  <c r="F34" i="5"/>
  <c r="C40" i="5"/>
  <c r="C35" i="5"/>
  <c r="F18" i="7"/>
  <c r="F40" i="5"/>
  <c r="F35" i="5"/>
  <c r="F21" i="7"/>
  <c r="F42" i="5"/>
  <c r="F41" i="5"/>
  <c r="W20" i="7"/>
  <c r="Z21" i="7"/>
  <c r="AE17" i="7"/>
  <c r="F36" i="4"/>
  <c r="C38" i="4"/>
  <c r="F38" i="4"/>
  <c r="F42" i="4"/>
  <c r="F45" i="4"/>
  <c r="C45" i="4"/>
  <c r="K16" i="7"/>
  <c r="K19" i="7"/>
  <c r="AB20" i="7"/>
  <c r="AB17" i="7"/>
  <c r="C18" i="7"/>
  <c r="C40" i="4"/>
  <c r="C39" i="4"/>
  <c r="F39" i="4"/>
  <c r="R13" i="7"/>
  <c r="M19" i="7"/>
  <c r="K21" i="7"/>
  <c r="M18" i="7"/>
  <c r="F40" i="4"/>
  <c r="F41" i="4"/>
  <c r="P15" i="7"/>
  <c r="P14" i="7"/>
  <c r="P19" i="7"/>
  <c r="M14" i="7"/>
  <c r="H19" i="7"/>
  <c r="H16" i="7"/>
  <c r="M38" i="1"/>
  <c r="F40" i="7"/>
  <c r="F43" i="7"/>
  <c r="C38" i="7"/>
  <c r="P37" i="4"/>
  <c r="P36" i="4"/>
  <c r="P38" i="4"/>
  <c r="F38" i="7"/>
  <c r="M37" i="4"/>
  <c r="F37" i="7"/>
  <c r="C37" i="7"/>
  <c r="C40" i="7"/>
  <c r="D46" i="6" l="1"/>
  <c r="M25" i="6"/>
  <c r="E46" i="6"/>
  <c r="F41" i="6" s="1"/>
  <c r="H13" i="6"/>
  <c r="E36" i="7"/>
  <c r="K15" i="6"/>
  <c r="K14" i="6"/>
  <c r="H14" i="6"/>
  <c r="H25" i="6" s="1"/>
  <c r="B46" i="6"/>
  <c r="C34" i="6" s="1"/>
  <c r="F34" i="6"/>
  <c r="F36" i="6"/>
  <c r="C36" i="6"/>
  <c r="N40" i="6"/>
  <c r="C25" i="6"/>
  <c r="U25" i="1"/>
  <c r="F25" i="5"/>
  <c r="R25" i="5"/>
  <c r="U25" i="5"/>
  <c r="AB25" i="5"/>
  <c r="AE25" i="5"/>
  <c r="E34" i="7"/>
  <c r="B43" i="7"/>
  <c r="C43" i="7" s="1"/>
  <c r="P25" i="5"/>
  <c r="W25" i="1"/>
  <c r="D44" i="7"/>
  <c r="Z25" i="1"/>
  <c r="P25" i="6"/>
  <c r="AE25" i="6"/>
  <c r="F25" i="6"/>
  <c r="Z25" i="4"/>
  <c r="B39" i="7"/>
  <c r="B34" i="7"/>
  <c r="W25" i="4"/>
  <c r="AE25" i="4"/>
  <c r="B46" i="4"/>
  <c r="C34" i="4" s="1"/>
  <c r="M25" i="5"/>
  <c r="D46" i="5"/>
  <c r="X25" i="7"/>
  <c r="N39" i="7" s="1"/>
  <c r="Y25" i="7"/>
  <c r="O39" i="7" s="1"/>
  <c r="P39" i="7" s="1"/>
  <c r="AE25" i="1"/>
  <c r="R25" i="4"/>
  <c r="W25" i="5"/>
  <c r="R25" i="6"/>
  <c r="U25" i="6"/>
  <c r="W25" i="6"/>
  <c r="Z25" i="6"/>
  <c r="AB25" i="4"/>
  <c r="Z25" i="5"/>
  <c r="K25" i="5"/>
  <c r="N40" i="5"/>
  <c r="B46" i="5"/>
  <c r="C39" i="5" s="1"/>
  <c r="L35" i="5"/>
  <c r="H25" i="5"/>
  <c r="F46" i="5"/>
  <c r="C20" i="5"/>
  <c r="C25" i="5" s="1"/>
  <c r="B25" i="7"/>
  <c r="C15" i="7" s="1"/>
  <c r="D46" i="4"/>
  <c r="D25" i="7"/>
  <c r="N34" i="7" s="1"/>
  <c r="F34" i="4"/>
  <c r="F46" i="4" s="1"/>
  <c r="O34" i="4"/>
  <c r="F20" i="4"/>
  <c r="F14" i="4"/>
  <c r="E35" i="7"/>
  <c r="E25" i="7"/>
  <c r="B35" i="7"/>
  <c r="L34" i="4"/>
  <c r="C14" i="4"/>
  <c r="H14" i="4"/>
  <c r="L35" i="4"/>
  <c r="H13" i="4"/>
  <c r="K20" i="4"/>
  <c r="K25" i="4" s="1"/>
  <c r="C25" i="4"/>
  <c r="E41" i="7"/>
  <c r="K14" i="1"/>
  <c r="K18" i="1"/>
  <c r="K24" i="1"/>
  <c r="D37" i="7"/>
  <c r="D40" i="7"/>
  <c r="O25" i="7"/>
  <c r="P20" i="7" s="1"/>
  <c r="B41" i="7"/>
  <c r="D34" i="7"/>
  <c r="K13" i="1"/>
  <c r="K15" i="1"/>
  <c r="K20" i="1"/>
  <c r="D46" i="1"/>
  <c r="D41" i="7"/>
  <c r="H18" i="1"/>
  <c r="H15" i="1"/>
  <c r="H25" i="1" s="1"/>
  <c r="F25" i="1"/>
  <c r="B46" i="1"/>
  <c r="C36" i="1" s="1"/>
  <c r="M25" i="1"/>
  <c r="L36" i="1"/>
  <c r="P20" i="1"/>
  <c r="P25" i="1" s="1"/>
  <c r="J25" i="7"/>
  <c r="K13" i="7" s="1"/>
  <c r="I25" i="7"/>
  <c r="N35" i="7" s="1"/>
  <c r="E46" i="1"/>
  <c r="F45" i="1" s="1"/>
  <c r="O34" i="1"/>
  <c r="N40" i="1"/>
  <c r="P38" i="6"/>
  <c r="O40" i="6"/>
  <c r="L40" i="6"/>
  <c r="M34" i="6" s="1"/>
  <c r="M38" i="6"/>
  <c r="AB25" i="7"/>
  <c r="V25" i="7"/>
  <c r="L39" i="7" s="1"/>
  <c r="M39" i="7" s="1"/>
  <c r="W25" i="7"/>
  <c r="O40" i="5"/>
  <c r="P35" i="5" s="1"/>
  <c r="R25" i="7"/>
  <c r="L25" i="7"/>
  <c r="M13" i="7" s="1"/>
  <c r="N40" i="4"/>
  <c r="O40" i="4"/>
  <c r="P35" i="4" s="1"/>
  <c r="P21" i="7"/>
  <c r="U25" i="7"/>
  <c r="Z25" i="7"/>
  <c r="D42" i="7"/>
  <c r="E42" i="7"/>
  <c r="O40" i="1"/>
  <c r="P35" i="1" s="1"/>
  <c r="F42" i="7"/>
  <c r="AE21" i="7"/>
  <c r="G25" i="7"/>
  <c r="H15" i="7" s="1"/>
  <c r="B42" i="7"/>
  <c r="AD25" i="7"/>
  <c r="N25" i="7"/>
  <c r="N36" i="7" s="1"/>
  <c r="P34" i="6" l="1"/>
  <c r="P36" i="6"/>
  <c r="M36" i="6"/>
  <c r="K25" i="6"/>
  <c r="F35" i="6"/>
  <c r="F39" i="6"/>
  <c r="F46" i="6" s="1"/>
  <c r="C41" i="6"/>
  <c r="C39" i="6"/>
  <c r="P35" i="6"/>
  <c r="C35" i="6"/>
  <c r="M35" i="6"/>
  <c r="M40" i="6" s="1"/>
  <c r="H25" i="4"/>
  <c r="C36" i="4"/>
  <c r="L40" i="4"/>
  <c r="M34" i="4" s="1"/>
  <c r="C41" i="4"/>
  <c r="P38" i="5"/>
  <c r="F25" i="4"/>
  <c r="C35" i="4"/>
  <c r="C46" i="4" s="1"/>
  <c r="O38" i="7"/>
  <c r="AE18" i="7"/>
  <c r="AE25" i="7" s="1"/>
  <c r="C41" i="5"/>
  <c r="C36" i="5"/>
  <c r="C34" i="5"/>
  <c r="C46" i="5" s="1"/>
  <c r="P34" i="5"/>
  <c r="P40" i="5" s="1"/>
  <c r="L40" i="5"/>
  <c r="C13" i="7"/>
  <c r="C20" i="7"/>
  <c r="C14" i="7"/>
  <c r="L34" i="7"/>
  <c r="F14" i="7"/>
  <c r="F15" i="7"/>
  <c r="E46" i="7"/>
  <c r="F36" i="7" s="1"/>
  <c r="O34" i="7"/>
  <c r="F20" i="7"/>
  <c r="P34" i="4"/>
  <c r="P40" i="4" s="1"/>
  <c r="F13" i="7"/>
  <c r="M35" i="4"/>
  <c r="M40" i="4" s="1"/>
  <c r="K25" i="1"/>
  <c r="O36" i="7"/>
  <c r="P13" i="7"/>
  <c r="P25" i="7" s="1"/>
  <c r="N40" i="7"/>
  <c r="K15" i="7"/>
  <c r="K24" i="7"/>
  <c r="K14" i="7"/>
  <c r="F39" i="1"/>
  <c r="F35" i="1"/>
  <c r="F36" i="1"/>
  <c r="O35" i="7"/>
  <c r="K18" i="7"/>
  <c r="K20" i="7"/>
  <c r="D46" i="7"/>
  <c r="C35" i="1"/>
  <c r="H18" i="7"/>
  <c r="H14" i="7"/>
  <c r="H13" i="7"/>
  <c r="C45" i="1"/>
  <c r="C39" i="1"/>
  <c r="L35" i="7"/>
  <c r="H24" i="7"/>
  <c r="F41" i="1"/>
  <c r="F34" i="1"/>
  <c r="C41" i="1"/>
  <c r="C34" i="1"/>
  <c r="L36" i="7"/>
  <c r="M20" i="7"/>
  <c r="M25" i="7" s="1"/>
  <c r="L40" i="1"/>
  <c r="M36" i="1" s="1"/>
  <c r="P36" i="1"/>
  <c r="H20" i="7"/>
  <c r="P34" i="1"/>
  <c r="B46" i="7"/>
  <c r="C42" i="7"/>
  <c r="P40" i="6" l="1"/>
  <c r="C46" i="6"/>
  <c r="F35" i="7"/>
  <c r="M34" i="5"/>
  <c r="M38" i="5"/>
  <c r="M35" i="5"/>
  <c r="M40" i="5" s="1"/>
  <c r="C25" i="7"/>
  <c r="L40" i="7"/>
  <c r="M36" i="7" s="1"/>
  <c r="F41" i="7"/>
  <c r="F45" i="7"/>
  <c r="F34" i="7"/>
  <c r="F39" i="7"/>
  <c r="F25" i="7"/>
  <c r="O40" i="7"/>
  <c r="P36" i="7" s="1"/>
  <c r="K25" i="7"/>
  <c r="C35" i="7"/>
  <c r="C36" i="7"/>
  <c r="H25" i="7"/>
  <c r="C45" i="7"/>
  <c r="C39" i="7"/>
  <c r="C46" i="1"/>
  <c r="P40" i="1"/>
  <c r="F46" i="1"/>
  <c r="C41" i="7"/>
  <c r="C34" i="7"/>
  <c r="M35" i="1"/>
  <c r="M34" i="1"/>
  <c r="P38" i="7" l="1"/>
  <c r="M34" i="7"/>
  <c r="M38" i="7"/>
  <c r="M35" i="7"/>
  <c r="F46" i="7"/>
  <c r="P34" i="7"/>
  <c r="P35" i="7"/>
  <c r="C46" i="7"/>
  <c r="M40" i="1"/>
  <c r="P40" i="7" l="1"/>
  <c r="M40" i="7"/>
</calcChain>
</file>

<file path=xl/sharedStrings.xml><?xml version="1.0" encoding="utf-8"?>
<sst xmlns="http://schemas.openxmlformats.org/spreadsheetml/2006/main" count="457" uniqueCount="62">
  <si>
    <t>Total</t>
  </si>
  <si>
    <t>Serveis</t>
  </si>
  <si>
    <t>Subministraments</t>
  </si>
  <si>
    <t>Obres</t>
  </si>
  <si>
    <t>Administratius especials</t>
  </si>
  <si>
    <t>Privats de l'Administració</t>
  </si>
  <si>
    <t>TIPUS DE CONTRACTES</t>
  </si>
  <si>
    <t>Nombre</t>
  </si>
  <si>
    <t>% total contractes</t>
  </si>
  <si>
    <t>% total import</t>
  </si>
  <si>
    <t>Procediment d'adjudicació</t>
  </si>
  <si>
    <t xml:space="preserve">ENS:    </t>
  </si>
  <si>
    <t>CONTRACTACIÓ  TRIMESTRAL</t>
  </si>
  <si>
    <t xml:space="preserve">% total Preu </t>
  </si>
  <si>
    <t>Nombre Total Contractes</t>
  </si>
  <si>
    <t>Tipus de contracte</t>
  </si>
  <si>
    <t>TOTALS per tipus contracte</t>
  </si>
  <si>
    <t>TOTALS per procediment</t>
  </si>
  <si>
    <t>Obert simplificat</t>
  </si>
  <si>
    <t>Obert simplificat abreujat</t>
  </si>
  <si>
    <r>
      <t xml:space="preserve">Total preu  </t>
    </r>
    <r>
      <rPr>
        <b/>
        <i/>
        <sz val="10.5"/>
        <color theme="1"/>
        <rFont val="Arial"/>
        <family val="2"/>
      </rPr>
      <t xml:space="preserve">                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</si>
  <si>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</si>
  <si>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</si>
  <si>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</si>
  <si>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</si>
  <si>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t>Obert</t>
  </si>
  <si>
    <t>Restringit</t>
  </si>
  <si>
    <t>Licitació amb negociació</t>
  </si>
  <si>
    <t>Basat en acord marc</t>
  </si>
  <si>
    <t>Menor</t>
  </si>
  <si>
    <r>
      <t xml:space="preserve">Preu net          </t>
    </r>
    <r>
      <rPr>
        <b/>
        <i/>
        <sz val="10.5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</si>
  <si>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(amb iva)</t>
    </r>
  </si>
  <si>
    <t>* Menors derivats Autorització Genèrica de despesa</t>
  </si>
  <si>
    <t>Negociat sense publicitat</t>
  </si>
  <si>
    <t>Concessions de Serveis</t>
  </si>
  <si>
    <r>
      <t xml:space="preserve">Menors derivats Autorització Genèrica de despesa </t>
    </r>
    <r>
      <rPr>
        <b/>
        <i/>
        <sz val="10"/>
        <color rgb="FFFF0000"/>
        <rFont val="Arial"/>
        <family val="2"/>
      </rPr>
      <t>*</t>
    </r>
  </si>
  <si>
    <r>
      <rPr>
        <b/>
        <sz val="10"/>
        <color theme="1"/>
        <rFont val="Symbol"/>
        <family val="1"/>
        <charset val="2"/>
      </rPr>
      <t xml:space="preserve">® </t>
    </r>
    <r>
      <rPr>
        <b/>
        <sz val="10"/>
        <color theme="1"/>
        <rFont val="Arial"/>
        <family val="2"/>
      </rPr>
      <t xml:space="preserve">Els lots es comptabilitzen com a contractes independents.
</t>
    </r>
    <r>
      <rPr>
        <b/>
        <sz val="10"/>
        <color theme="1"/>
        <rFont val="Symbol"/>
        <family val="1"/>
        <charset val="2"/>
      </rPr>
      <t>®</t>
    </r>
    <r>
      <rPr>
        <b/>
        <sz val="8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No s'indiquen els contractes patrimonials (lloguer oficines, places aparcaments, etc.), ni IBIS, ni tributs, etc.</t>
    </r>
  </si>
  <si>
    <t>RESUM DE LA CONTRACTACIÓ  ANUAL</t>
  </si>
  <si>
    <t xml:space="preserve">SEGON TRIMESTRE:     </t>
  </si>
  <si>
    <t xml:space="preserve">TERCER TRIMESTRE:     </t>
  </si>
  <si>
    <t xml:space="preserve">QUART TRIMESTRE:     </t>
  </si>
  <si>
    <t xml:space="preserve">PRIMER TRIMESTRE:     </t>
  </si>
  <si>
    <r>
      <t xml:space="preserve">Menors derivats Autorització Genèrica de despesa </t>
    </r>
    <r>
      <rPr>
        <b/>
        <i/>
        <sz val="10"/>
        <rFont val="Arial"/>
        <family val="2"/>
      </rPr>
      <t>*</t>
    </r>
  </si>
  <si>
    <r>
      <t xml:space="preserve">Preu net            </t>
    </r>
    <r>
      <rPr>
        <b/>
        <i/>
        <sz val="9"/>
        <color theme="1"/>
        <rFont val="Arial"/>
        <family val="2"/>
      </rPr>
      <t>(sense iva)</t>
    </r>
  </si>
  <si>
    <r>
      <t xml:space="preserve">Preu net             </t>
    </r>
    <r>
      <rPr>
        <b/>
        <i/>
        <sz val="9"/>
        <color theme="1"/>
        <rFont val="Arial"/>
        <family val="2"/>
      </rPr>
      <t>(sense iva)</t>
    </r>
  </si>
  <si>
    <t>Concurs de Projectes</t>
  </si>
  <si>
    <t>Dades extretes a</t>
  </si>
  <si>
    <t>Designació de Formadors
     (art. 310 LCSP)</t>
  </si>
  <si>
    <t>Preu net
(sense IVA)</t>
  </si>
  <si>
    <t>Total preu
(amb IVA)</t>
  </si>
  <si>
    <t>Menors dins Autorització Genèrica de despesa</t>
  </si>
  <si>
    <r>
      <t xml:space="preserve">Menors dins Autorització Genèrica de despesa </t>
    </r>
    <r>
      <rPr>
        <b/>
        <sz val="11"/>
        <color rgb="FFFF0000"/>
        <rFont val="Arial"/>
        <family val="2"/>
      </rPr>
      <t>*</t>
    </r>
  </si>
  <si>
    <t>Tramitació d'Emergència
     (art. 120 LCSP)</t>
  </si>
  <si>
    <t>https://bcnroc.ajuntament.barcelona.cat/jspui/bitstream/11703/128073/5/GM_pressupost-general_2023.pdf#page=269</t>
  </si>
  <si>
    <t>1 de gener a 31 de març de 2024</t>
  </si>
  <si>
    <t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t>
  </si>
  <si>
    <t>1 d'abril a 30 de juny de 2024</t>
  </si>
  <si>
    <t>1 de juliol a 30 de setembre de 2024</t>
  </si>
  <si>
    <t>1 d'octubre a 31 de desembre de 2024</t>
  </si>
  <si>
    <t>ANY 2024</t>
  </si>
  <si>
    <t>1 de gener a 31 de desembre de 2024</t>
  </si>
  <si>
    <t>Institut Municipal de Mercats de Barcelona (IMMB)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</si>
</sst>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_-* #,##0.00\ [$€-403]_-;\-* #,##0.00\ [$€-403]_-;_-* &quot;-&quot;??\ [$€-403]_-;_-@_-"/>
  </numFmts>
  <fonts count="48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2"/>
      <color rgb="FF0070C0"/>
      <name val="Arial"/>
      <family val="2"/>
    </font>
    <font>
      <b/>
      <sz val="10"/>
      <color theme="1"/>
      <name val="Symbol"/>
      <family val="1"/>
      <charset val="2"/>
    </font>
    <font>
      <b/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46" applyNumberFormat="0" applyAlignment="0" applyProtection="0"/>
    <xf numFmtId="0" fontId="34" fillId="14" borderId="47" applyNumberFormat="0" applyAlignment="0" applyProtection="0"/>
    <xf numFmtId="0" fontId="35" fillId="14" borderId="46" applyNumberFormat="0" applyAlignment="0" applyProtection="0"/>
    <xf numFmtId="0" fontId="36" fillId="0" borderId="48" applyNumberFormat="0" applyFill="0" applyAlignment="0" applyProtection="0"/>
    <xf numFmtId="0" fontId="37" fillId="15" borderId="49" applyNumberFormat="0" applyAlignment="0" applyProtection="0"/>
    <xf numFmtId="0" fontId="38" fillId="0" borderId="0" applyNumberFormat="0" applyFill="0" applyBorder="0" applyAlignment="0" applyProtection="0"/>
    <xf numFmtId="0" fontId="12" fillId="16" borderId="50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51" applyNumberFormat="0" applyFill="0" applyAlignment="0" applyProtection="0"/>
    <xf numFmtId="0" fontId="4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0" borderId="0"/>
    <xf numFmtId="0" fontId="43" fillId="0" borderId="0"/>
    <xf numFmtId="0" fontId="12" fillId="16" borderId="50" applyNumberFormat="0" applyFon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6" fillId="0" borderId="0" applyNumberFormat="0" applyFill="0" applyBorder="0" applyAlignment="0" applyProtection="0"/>
  </cellStyleXfs>
  <cellXfs count="168">
    <xf numFmtId="0" fontId="0" fillId="0" borderId="0" xfId="0"/>
    <xf numFmtId="3" fontId="4" fillId="0" borderId="40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8" xfId="0" quotePrefix="1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 applyProtection="1">
      <alignment horizontal="right" vertical="center"/>
      <protection locked="0"/>
    </xf>
    <xf numFmtId="165" fontId="4" fillId="0" borderId="4" xfId="0" applyNumberFormat="1" applyFont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165" fontId="4" fillId="0" borderId="2" xfId="0" applyNumberFormat="1" applyFont="1" applyBorder="1" applyAlignment="1" applyProtection="1">
      <alignment horizontal="right" vertical="center"/>
      <protection locked="0"/>
    </xf>
    <xf numFmtId="10" fontId="4" fillId="0" borderId="5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3" fontId="4" fillId="0" borderId="8" xfId="0" quotePrefix="1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0" fontId="3" fillId="0" borderId="18" xfId="1" applyNumberFormat="1" applyFont="1" applyBorder="1" applyAlignment="1" applyProtection="1">
      <alignment horizontal="center" vertical="center"/>
    </xf>
    <xf numFmtId="165" fontId="3" fillId="0" borderId="38" xfId="0" applyNumberFormat="1" applyFont="1" applyBorder="1" applyAlignment="1">
      <alignment horizontal="right" vertical="center"/>
    </xf>
    <xf numFmtId="10" fontId="3" fillId="0" borderId="4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 applyProtection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65" fontId="4" fillId="0" borderId="2" xfId="0" quotePrefix="1" applyNumberFormat="1" applyFont="1" applyBorder="1" applyAlignment="1">
      <alignment horizontal="righ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0" borderId="26" xfId="0" applyFont="1" applyBorder="1" applyAlignment="1">
      <alignment horizontal="center" vertical="center"/>
    </xf>
    <xf numFmtId="0" fontId="11" fillId="0" borderId="27" xfId="0" quotePrefix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1" fillId="0" borderId="28" xfId="0" quotePrefix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1" fillId="0" borderId="32" xfId="0" quotePrefix="1" applyFont="1" applyBorder="1" applyAlignment="1">
      <alignment horizontal="center" vertical="center" wrapText="1"/>
    </xf>
    <xf numFmtId="0" fontId="4" fillId="2" borderId="3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4" fontId="9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5" fillId="0" borderId="28" xfId="0" quotePrefix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/>
    </xf>
    <xf numFmtId="10" fontId="4" fillId="0" borderId="6" xfId="1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10" fontId="24" fillId="0" borderId="1" xfId="1" applyNumberFormat="1" applyFont="1" applyBorder="1" applyAlignment="1" applyProtection="1">
      <alignment horizontal="center" vertical="center"/>
    </xf>
    <xf numFmtId="10" fontId="24" fillId="0" borderId="6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 applyProtection="1">
      <alignment horizontal="center" vertical="center"/>
      <protection locked="0"/>
    </xf>
    <xf numFmtId="165" fontId="24" fillId="0" borderId="1" xfId="0" applyNumberFormat="1" applyFont="1" applyBorder="1" applyAlignment="1" applyProtection="1">
      <alignment horizontal="right" vertical="center"/>
      <protection locked="0"/>
    </xf>
    <xf numFmtId="165" fontId="24" fillId="0" borderId="2" xfId="0" applyNumberFormat="1" applyFont="1" applyBorder="1" applyAlignment="1" applyProtection="1">
      <alignment horizontal="right" vertical="center"/>
      <protection locked="0"/>
    </xf>
    <xf numFmtId="3" fontId="24" fillId="0" borderId="8" xfId="0" quotePrefix="1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4" fillId="2" borderId="35" xfId="0" applyFont="1" applyFill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/>
    </xf>
    <xf numFmtId="165" fontId="24" fillId="0" borderId="2" xfId="0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2" borderId="9" xfId="0" applyFont="1" applyFill="1" applyBorder="1" applyAlignment="1">
      <alignment vertical="center"/>
    </xf>
    <xf numFmtId="3" fontId="24" fillId="0" borderId="8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3" fontId="3" fillId="0" borderId="23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vertical="center"/>
    </xf>
    <xf numFmtId="165" fontId="3" fillId="0" borderId="36" xfId="1" applyNumberFormat="1" applyFont="1" applyBorder="1" applyAlignment="1" applyProtection="1">
      <alignment vertical="center"/>
    </xf>
    <xf numFmtId="10" fontId="3" fillId="0" borderId="39" xfId="1" applyNumberFormat="1" applyFont="1" applyBorder="1" applyAlignment="1" applyProtection="1">
      <alignment horizontal="center" vertical="center"/>
    </xf>
    <xf numFmtId="0" fontId="45" fillId="2" borderId="0" xfId="0" applyFont="1" applyFill="1" applyAlignment="1">
      <alignment vertical="center"/>
    </xf>
    <xf numFmtId="0" fontId="44" fillId="2" borderId="2" xfId="0" applyFont="1" applyFill="1" applyBorder="1" applyAlignment="1">
      <alignment vertical="center"/>
    </xf>
    <xf numFmtId="14" fontId="44" fillId="2" borderId="3" xfId="0" applyNumberFormat="1" applyFont="1" applyFill="1" applyBorder="1" applyAlignment="1" applyProtection="1">
      <alignment vertical="center"/>
      <protection locked="0"/>
    </xf>
    <xf numFmtId="0" fontId="24" fillId="0" borderId="9" xfId="0" applyFont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2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4" fontId="24" fillId="0" borderId="1" xfId="2" applyFont="1" applyBorder="1" applyAlignment="1" applyProtection="1">
      <alignment horizontal="right" vertical="center"/>
      <protection locked="0"/>
    </xf>
    <xf numFmtId="4" fontId="42" fillId="0" borderId="1" xfId="44" applyNumberFormat="1" applyBorder="1" applyAlignment="1" applyProtection="1">
      <alignment horizontal="right"/>
      <protection locked="0"/>
    </xf>
    <xf numFmtId="166" fontId="24" fillId="0" borderId="1" xfId="44" applyNumberFormat="1" applyFont="1" applyBorder="1" applyAlignment="1" applyProtection="1">
      <alignment horizontal="right" vertical="center"/>
      <protection locked="0"/>
    </xf>
    <xf numFmtId="166" fontId="24" fillId="0" borderId="2" xfId="44" applyNumberFormat="1" applyFont="1" applyBorder="1" applyAlignment="1" applyProtection="1">
      <alignment horizontal="right" vertical="center"/>
      <protection locked="0"/>
    </xf>
    <xf numFmtId="0" fontId="4" fillId="2" borderId="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3" fillId="3" borderId="2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6" fillId="0" borderId="0" xfId="59" applyFill="1" applyBorder="1" applyAlignment="1" applyProtection="1">
      <alignment horizontal="left" vertical="top" wrapText="1" indent="1"/>
    </xf>
    <xf numFmtId="0" fontId="46" fillId="0" borderId="0" xfId="59" applyFill="1" applyBorder="1" applyAlignment="1" applyProtection="1">
      <alignment horizontal="left" vertical="top" indent="1"/>
    </xf>
    <xf numFmtId="0" fontId="21" fillId="9" borderId="26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21" fillId="9" borderId="28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left" vertical="center" wrapText="1"/>
    </xf>
    <xf numFmtId="0" fontId="21" fillId="9" borderId="16" xfId="0" applyFont="1" applyFill="1" applyBorder="1" applyAlignment="1">
      <alignment horizontal="left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center" vertical="center" wrapText="1"/>
    </xf>
    <xf numFmtId="0" fontId="21" fillId="9" borderId="17" xfId="0" applyFont="1" applyFill="1" applyBorder="1" applyAlignment="1">
      <alignment horizontal="center"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 vertical="center"/>
    </xf>
  </cellXfs>
  <cellStyles count="60">
    <cellStyle name="20% - Èmfasi1" xfId="21" builtinId="30" customBuiltin="1"/>
    <cellStyle name="20% - Èmfasi1 2" xfId="47" xr:uid="{00000000-0005-0000-0000-000001000000}"/>
    <cellStyle name="20% - Èmfasi2" xfId="25" builtinId="34" customBuiltin="1"/>
    <cellStyle name="20% - Èmfasi2 2" xfId="49" xr:uid="{00000000-0005-0000-0000-000003000000}"/>
    <cellStyle name="20% - Èmfasi3" xfId="29" builtinId="38" customBuiltin="1"/>
    <cellStyle name="20% - Èmfasi3 2" xfId="51" xr:uid="{00000000-0005-0000-0000-000005000000}"/>
    <cellStyle name="20% - Èmfasi4" xfId="33" builtinId="42" customBuiltin="1"/>
    <cellStyle name="20% - Èmfasi4 2" xfId="53" xr:uid="{00000000-0005-0000-0000-000007000000}"/>
    <cellStyle name="20% - Èmfasi5" xfId="37" builtinId="46" customBuiltin="1"/>
    <cellStyle name="20% - Èmfasi5 2" xfId="55" xr:uid="{00000000-0005-0000-0000-000009000000}"/>
    <cellStyle name="20% - Èmfasi6" xfId="41" builtinId="50" customBuiltin="1"/>
    <cellStyle name="20% - Èmfasi6 2" xfId="57" xr:uid="{00000000-0005-0000-0000-00000B000000}"/>
    <cellStyle name="40% - Èmfasi1" xfId="22" builtinId="31" customBuiltin="1"/>
    <cellStyle name="40% - Èmfasi1 2" xfId="48" xr:uid="{00000000-0005-0000-0000-00000D000000}"/>
    <cellStyle name="40% - Èmfasi2" xfId="26" builtinId="35" customBuiltin="1"/>
    <cellStyle name="40% - Èmfasi2 2" xfId="50" xr:uid="{00000000-0005-0000-0000-00000F000000}"/>
    <cellStyle name="40% - Èmfasi3" xfId="30" builtinId="39" customBuiltin="1"/>
    <cellStyle name="40% - Èmfasi3 2" xfId="52" xr:uid="{00000000-0005-0000-0000-000011000000}"/>
    <cellStyle name="40% - Èmfasi4" xfId="34" builtinId="43" customBuiltin="1"/>
    <cellStyle name="40% - Èmfasi4 2" xfId="54" xr:uid="{00000000-0005-0000-0000-000013000000}"/>
    <cellStyle name="40% - Èmfasi5" xfId="38" builtinId="47" customBuiltin="1"/>
    <cellStyle name="40% - Èmfasi5 2" xfId="56" xr:uid="{00000000-0005-0000-0000-000015000000}"/>
    <cellStyle name="40% - Èmfasi6" xfId="42" builtinId="51" customBuiltin="1"/>
    <cellStyle name="40% - Èmfasi6 2" xfId="58" xr:uid="{00000000-0005-0000-0000-000017000000}"/>
    <cellStyle name="60% - Èmfasi1" xfId="23" builtinId="32" customBuiltin="1"/>
    <cellStyle name="60% - Èmfasi2" xfId="27" builtinId="36" customBuiltin="1"/>
    <cellStyle name="60% - Èmfasi3" xfId="31" builtinId="40" customBuiltin="1"/>
    <cellStyle name="60% - Èmfasi4" xfId="35" builtinId="44" customBuiltin="1"/>
    <cellStyle name="60% - Èmfasi5" xfId="39" builtinId="48" customBuiltin="1"/>
    <cellStyle name="60% - Èmfasi6" xfId="43" builtinId="52" customBuiltin="1"/>
    <cellStyle name="Bé" xfId="8" builtinId="26" customBuiltin="1"/>
    <cellStyle name="Càlcul" xfId="13" builtinId="22" customBuiltin="1"/>
    <cellStyle name="Cel·la de comprovació" xfId="15" builtinId="23" customBuiltin="1"/>
    <cellStyle name="Cel·la enllaçada" xfId="14" builtinId="24" customBuiltin="1"/>
    <cellStyle name="Èmfasi1" xfId="20" builtinId="29" customBuiltin="1"/>
    <cellStyle name="Èmfasi2" xfId="24" builtinId="33" customBuiltin="1"/>
    <cellStyle name="Èmfasi3" xfId="28" builtinId="37" customBuiltin="1"/>
    <cellStyle name="Èmfasi4" xfId="32" builtinId="41" customBuiltin="1"/>
    <cellStyle name="Èmfasi5" xfId="36" builtinId="45" customBuiltin="1"/>
    <cellStyle name="Èmfasi6" xfId="40" builtinId="49" customBuiltin="1"/>
    <cellStyle name="Enllaç" xfId="59" builtinId="8"/>
    <cellStyle name="Entrada" xfId="11" builtinId="20" customBuiltin="1"/>
    <cellStyle name="Incorrecte" xfId="9" builtinId="27" customBuiltin="1"/>
    <cellStyle name="Moneda" xfId="2" builtinId="4"/>
    <cellStyle name="Neutral" xfId="10" builtinId="28" customBuiltin="1"/>
    <cellStyle name="Normal" xfId="0" builtinId="0"/>
    <cellStyle name="Normal 2" xfId="44" xr:uid="{00000000-0005-0000-0000-00002E000000}"/>
    <cellStyle name="Normal 3" xfId="45" xr:uid="{00000000-0005-0000-0000-00002F000000}"/>
    <cellStyle name="Nota" xfId="17" builtinId="10" customBuiltin="1"/>
    <cellStyle name="Nota 2" xfId="46" xr:uid="{00000000-0005-0000-0000-000031000000}"/>
    <cellStyle name="Percentatge" xfId="1" builtinId="5"/>
    <cellStyle name="Resultat" xfId="12" builtinId="21" customBuiltin="1"/>
    <cellStyle name="Text d'advertiment" xfId="16" builtinId="11" customBuiltin="1"/>
    <cellStyle name="Text explicatiu" xfId="18" builtinId="53" customBuiltin="1"/>
    <cellStyle name="Títol" xfId="3" builtinId="15" customBuiltin="1"/>
    <cellStyle name="Títol 1" xfId="4" builtinId="16" customBuiltin="1"/>
    <cellStyle name="Títol 2" xfId="5" builtinId="17" customBuiltin="1"/>
    <cellStyle name="Títol 3" xfId="6" builtinId="18" customBuiltin="1"/>
    <cellStyle name="Títol 4" xfId="7" builtinId="19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FFCC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Nombre Total Contractes  (per</a:t>
            </a:r>
            <a:r>
              <a:rPr lang="en-US" sz="1400" baseline="0"/>
              <a:t> procediment)</a:t>
            </a:r>
            <a:endParaRPr lang="en-US" sz="1400"/>
          </a:p>
        </c:rich>
      </c:tx>
      <c:overlay val="0"/>
    </c:title>
    <c:autoTitleDeleted val="0"/>
    <c:view3D>
      <c:rotX val="30"/>
      <c:rotY val="3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4580243920077"/>
          <c:y val="0.17870385374777717"/>
          <c:w val="0.49879503311680856"/>
          <c:h val="0.67523768758075731"/>
        </c:manualLayout>
      </c:layout>
      <c:pie3DChart>
        <c:varyColors val="1"/>
        <c:ser>
          <c:idx val="0"/>
          <c:order val="0"/>
          <c:tx>
            <c:strRef>
              <c:f>'2024 - CONTRACTACIÓ ANUAL'!$B$33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-9.7194706415344764E-2"/>
                  <c:y val="5.00122068750826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D9-4491-AD45-9F3A89EEFC53}"/>
                </c:ext>
              </c:extLst>
            </c:dLbl>
            <c:dLbl>
              <c:idx val="1"/>
              <c:layout>
                <c:manualLayout>
                  <c:x val="-0.17900789953929988"/>
                  <c:y val="-4.6584686928302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D9-4491-AD45-9F3A89EEFC53}"/>
                </c:ext>
              </c:extLst>
            </c:dLbl>
            <c:dLbl>
              <c:idx val="2"/>
              <c:layout>
                <c:manualLayout>
                  <c:x val="-0.11998060210058832"/>
                  <c:y val="-6.8893417455937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D9-4491-AD45-9F3A89EEFC53}"/>
                </c:ext>
              </c:extLst>
            </c:dLbl>
            <c:dLbl>
              <c:idx val="3"/>
              <c:layout>
                <c:manualLayout>
                  <c:x val="7.9966138754535745E-2"/>
                  <c:y val="-1.54771448918758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D9-4491-AD45-9F3A89EEFC53}"/>
                </c:ext>
              </c:extLst>
            </c:dLbl>
            <c:dLbl>
              <c:idx val="4"/>
              <c:layout>
                <c:manualLayout>
                  <c:x val="3.6767527235756797E-2"/>
                  <c:y val="-6.5845963095791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D9-4491-AD45-9F3A89EEFC53}"/>
                </c:ext>
              </c:extLst>
            </c:dLbl>
            <c:dLbl>
              <c:idx val="5"/>
              <c:layout>
                <c:manualLayout>
                  <c:x val="-4.8777209169761394E-2"/>
                  <c:y val="-9.4682706536061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D9-4491-AD45-9F3A89EEFC53}"/>
                </c:ext>
              </c:extLst>
            </c:dLbl>
            <c:dLbl>
              <c:idx val="6"/>
              <c:layout>
                <c:manualLayout>
                  <c:x val="0.12926811215048686"/>
                  <c:y val="-2.29750446697000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D9-4491-AD45-9F3A89EEFC53}"/>
                </c:ext>
              </c:extLst>
            </c:dLbl>
            <c:dLbl>
              <c:idx val="7"/>
              <c:layout>
                <c:manualLayout>
                  <c:x val="1.5126958400864476E-2"/>
                  <c:y val="-3.04638825751922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D9-4491-AD45-9F3A89EEFC53}"/>
                </c:ext>
              </c:extLst>
            </c:dLbl>
            <c:dLbl>
              <c:idx val="8"/>
              <c:layout>
                <c:manualLayout>
                  <c:x val="-4.3219881145326851E-3"/>
                  <c:y val="3.72336342585682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D9-4491-AD45-9F3A89EEFC53}"/>
                </c:ext>
              </c:extLst>
            </c:dLbl>
            <c:dLbl>
              <c:idx val="9"/>
              <c:layout>
                <c:manualLayout>
                  <c:x val="-0.13398214202155037"/>
                  <c:y val="0.1083160269340167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D9-4491-AD45-9F3A89EEFC5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ANUAL'!$A$34:$A$45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'2024 - CONTRACTACIÓ ANUAL'!$B$34:$B$45</c:f>
              <c:numCache>
                <c:formatCode>#,##0</c:formatCode>
                <c:ptCount val="12"/>
                <c:pt idx="0">
                  <c:v>44</c:v>
                </c:pt>
                <c:pt idx="1">
                  <c:v>9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63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CD9-4491-AD45-9F3A89EEF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090038583102554"/>
          <c:y val="0.11440238239450838"/>
          <c:w val="0.29909961416897446"/>
          <c:h val="0.88559775652401262"/>
        </c:manualLayout>
      </c:layout>
      <c:overlay val="0"/>
      <c:txPr>
        <a:bodyPr/>
        <a:lstStyle/>
        <a:p>
          <a:pPr rtl="0"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Import €  (per procediment)</a:t>
            </a:r>
          </a:p>
        </c:rich>
      </c:tx>
      <c:layout>
        <c:manualLayout>
          <c:xMode val="edge"/>
          <c:yMode val="edge"/>
          <c:x val="0.27496159100560197"/>
          <c:y val="1.4497526573566672E-2"/>
        </c:manualLayout>
      </c:layout>
      <c:overlay val="1"/>
    </c:title>
    <c:autoTitleDeleted val="0"/>
    <c:view3D>
      <c:rotX val="30"/>
      <c:rotY val="2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64562732568294"/>
          <c:y val="0.11502445466985553"/>
          <c:w val="0.49271433905528828"/>
          <c:h val="0.77073108199815965"/>
        </c:manualLayout>
      </c:layout>
      <c:pie3DChart>
        <c:varyColors val="1"/>
        <c:ser>
          <c:idx val="2"/>
          <c:order val="0"/>
          <c:tx>
            <c:strRef>
              <c:f>'2024 - CONTRACTACIÓ ANUAL'!$E$33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-0.14179080474143055"/>
                  <c:y val="-0.101382138819829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91-453D-AB2A-F31F8EE50EDA}"/>
                </c:ext>
              </c:extLst>
            </c:dLbl>
            <c:dLbl>
              <c:idx val="1"/>
              <c:layout>
                <c:manualLayout>
                  <c:x val="0.14196662610547908"/>
                  <c:y val="3.742071146840675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91-453D-AB2A-F31F8EE50EDA}"/>
                </c:ext>
              </c:extLst>
            </c:dLbl>
            <c:dLbl>
              <c:idx val="2"/>
              <c:layout>
                <c:manualLayout>
                  <c:x val="0.17163526156183581"/>
                  <c:y val="0.122361879636633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91-453D-AB2A-F31F8EE50EDA}"/>
                </c:ext>
              </c:extLst>
            </c:dLbl>
            <c:dLbl>
              <c:idx val="3"/>
              <c:layout>
                <c:manualLayout>
                  <c:x val="1.5851389205616309E-2"/>
                  <c:y val="5.4648034397871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91-453D-AB2A-F31F8EE50EDA}"/>
                </c:ext>
              </c:extLst>
            </c:dLbl>
            <c:dLbl>
              <c:idx val="4"/>
              <c:layout>
                <c:manualLayout>
                  <c:x val="-8.514885907655656E-2"/>
                  <c:y val="0.118923843479815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91-453D-AB2A-F31F8EE50EDA}"/>
                </c:ext>
              </c:extLst>
            </c:dLbl>
            <c:dLbl>
              <c:idx val="5"/>
              <c:layout>
                <c:manualLayout>
                  <c:x val="-3.1535449959938747E-2"/>
                  <c:y val="1.1552268416733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91-453D-AB2A-F31F8EE50EDA}"/>
                </c:ext>
              </c:extLst>
            </c:dLbl>
            <c:dLbl>
              <c:idx val="6"/>
              <c:layout>
                <c:manualLayout>
                  <c:x val="-8.7301722109726254E-2"/>
                  <c:y val="-3.65218715502574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91-453D-AB2A-F31F8EE50EDA}"/>
                </c:ext>
              </c:extLst>
            </c:dLbl>
            <c:dLbl>
              <c:idx val="7"/>
              <c:layout>
                <c:manualLayout>
                  <c:x val="-2.0002797240200897E-2"/>
                  <c:y val="-2.9236705035387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91-453D-AB2A-F31F8EE50EDA}"/>
                </c:ext>
              </c:extLst>
            </c:dLbl>
            <c:dLbl>
              <c:idx val="8"/>
              <c:layout>
                <c:manualLayout>
                  <c:x val="-1.6140148239274624E-2"/>
                  <c:y val="-1.51460362831006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91-453D-AB2A-F31F8EE50EDA}"/>
                </c:ext>
              </c:extLst>
            </c:dLbl>
            <c:dLbl>
              <c:idx val="9"/>
              <c:layout>
                <c:manualLayout>
                  <c:x val="-6.5122570801076831E-3"/>
                  <c:y val="-0.1043898566923380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891-453D-AB2A-F31F8EE50ED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ANUAL'!$A$34:$A$45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'2024 - CONTRACTACIÓ ANUAL'!$E$34:$E$45</c:f>
              <c:numCache>
                <c:formatCode>#,##0.00\ "€"</c:formatCode>
                <c:ptCount val="12"/>
                <c:pt idx="0">
                  <c:v>10907397.150000002</c:v>
                </c:pt>
                <c:pt idx="1">
                  <c:v>1165831.43</c:v>
                </c:pt>
                <c:pt idx="2">
                  <c:v>436920.64</c:v>
                </c:pt>
                <c:pt idx="3">
                  <c:v>0</c:v>
                </c:pt>
                <c:pt idx="4">
                  <c:v>0</c:v>
                </c:pt>
                <c:pt idx="5">
                  <c:v>120658.17</c:v>
                </c:pt>
                <c:pt idx="6">
                  <c:v>0</c:v>
                </c:pt>
                <c:pt idx="7">
                  <c:v>672728.55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30153.81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891-453D-AB2A-F31F8EE50E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737325773315851"/>
          <c:y val="8.1662312634457876E-2"/>
          <c:w val="0.2874850967451183"/>
          <c:h val="0.91833768736554211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Nombre Total Contractes  (per</a:t>
            </a:r>
            <a:r>
              <a:rPr lang="en-US" sz="1400" baseline="0"/>
              <a:t> tipus contracte)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86933698505077E-2"/>
          <c:y val="0.22619499570436416"/>
          <c:w val="0.52678041674566289"/>
          <c:h val="0.70896065902369199"/>
        </c:manualLayout>
      </c:layout>
      <c:pie3DChart>
        <c:varyColors val="1"/>
        <c:ser>
          <c:idx val="4"/>
          <c:order val="0"/>
          <c:tx>
            <c:strRef>
              <c:f>'2024 - CONTRACTACIÓ ANUAL'!$L$33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5.5817000997057928E-2"/>
                  <c:y val="-4.241439830929752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25-4DE7-BBB8-34F8ECD70538}"/>
                </c:ext>
              </c:extLst>
            </c:dLbl>
            <c:dLbl>
              <c:idx val="1"/>
              <c:layout>
                <c:manualLayout>
                  <c:x val="8.5305227938899858E-2"/>
                  <c:y val="-3.0047825991773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25-4DE7-BBB8-34F8ECD70538}"/>
                </c:ext>
              </c:extLst>
            </c:dLbl>
            <c:dLbl>
              <c:idx val="2"/>
              <c:layout>
                <c:manualLayout>
                  <c:x val="-5.6433171885421539E-2"/>
                  <c:y val="1.554892032436455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25-4DE7-BBB8-34F8ECD70538}"/>
                </c:ext>
              </c:extLst>
            </c:dLbl>
            <c:dLbl>
              <c:idx val="3"/>
              <c:layout>
                <c:manualLayout>
                  <c:x val="-7.3492188576253115E-2"/>
                  <c:y val="-6.78438150585931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25-4DE7-BBB8-34F8ECD7053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ANUAL'!$J$34:$K$39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ANUAL'!$L$34:$L$39</c:f>
              <c:numCache>
                <c:formatCode>#,##0</c:formatCode>
                <c:ptCount val="6"/>
                <c:pt idx="0">
                  <c:v>29</c:v>
                </c:pt>
                <c:pt idx="1">
                  <c:v>95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25-4DE7-BBB8-34F8ECD7053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801152148457223"/>
          <c:y val="0.16146135043433901"/>
          <c:w val="0.3119885459887507"/>
          <c:h val="0.79847266035433995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Import € </a:t>
            </a:r>
            <a:r>
              <a:rPr lang="en-US" sz="1400" b="1" i="0" baseline="0">
                <a:effectLst/>
              </a:rPr>
              <a:t>(per tipus contracte)</a:t>
            </a:r>
            <a:endParaRPr lang="ca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6311401085644387"/>
          <c:y val="2.4195392079660628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15330138151814"/>
          <c:y val="0.17696205022912417"/>
          <c:w val="0.52427431663313484"/>
          <c:h val="0.7934526757427609"/>
        </c:manualLayout>
      </c:layout>
      <c:pie3DChart>
        <c:varyColors val="1"/>
        <c:ser>
          <c:idx val="4"/>
          <c:order val="0"/>
          <c:tx>
            <c:strRef>
              <c:f>'2024 - CONTRACTACIÓ ANUAL'!$O$33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9.1716544119897436E-2"/>
                  <c:y val="4.01934057984505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9E-4C15-A6EA-8B12D050ECE1}"/>
                </c:ext>
              </c:extLst>
            </c:dLbl>
            <c:dLbl>
              <c:idx val="1"/>
              <c:layout>
                <c:manualLayout>
                  <c:x val="3.9697283282457236E-3"/>
                  <c:y val="3.521776604465017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9E-4C15-A6EA-8B12D050ECE1}"/>
                </c:ext>
              </c:extLst>
            </c:dLbl>
            <c:dLbl>
              <c:idx val="2"/>
              <c:layout>
                <c:manualLayout>
                  <c:x val="-3.9626587065165156E-2"/>
                  <c:y val="2.889724673320796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9E-4C15-A6EA-8B12D050ECE1}"/>
                </c:ext>
              </c:extLst>
            </c:dLbl>
            <c:dLbl>
              <c:idx val="3"/>
              <c:layout>
                <c:manualLayout>
                  <c:x val="-3.8664432848079092E-2"/>
                  <c:y val="-5.892999146269783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9E-4C15-A6EA-8B12D050ECE1}"/>
                </c:ext>
              </c:extLst>
            </c:dLbl>
            <c:dLbl>
              <c:idx val="4"/>
              <c:layout>
                <c:manualLayout>
                  <c:x val="0.13632432424647328"/>
                  <c:y val="-0.1053183934978204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9E-4C15-A6EA-8B12D050ECE1}"/>
                </c:ext>
              </c:extLst>
            </c:dLbl>
            <c:dLbl>
              <c:idx val="5"/>
              <c:layout>
                <c:manualLayout>
                  <c:x val="9.6676924805215989E-2"/>
                  <c:y val="-1.30503700827400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9E-4C15-A6EA-8B12D050ECE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ANUAL'!$J$34:$K$39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ANUAL'!$O$34:$O$39</c:f>
              <c:numCache>
                <c:formatCode>#,##0.00\ "€"</c:formatCode>
                <c:ptCount val="6"/>
                <c:pt idx="0">
                  <c:v>4781581.8900000006</c:v>
                </c:pt>
                <c:pt idx="1">
                  <c:v>8332507.8200000003</c:v>
                </c:pt>
                <c:pt idx="2">
                  <c:v>213550.03999999998</c:v>
                </c:pt>
                <c:pt idx="3">
                  <c:v>0</c:v>
                </c:pt>
                <c:pt idx="4">
                  <c:v>6050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29E-4C15-A6EA-8B12D050EC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706710853355426"/>
          <c:y val="0.15565754806128018"/>
          <c:w val="0.28293289146644574"/>
          <c:h val="0.80576636933743617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79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466725</xdr:colOff>
      <xdr:row>27</xdr:row>
      <xdr:rowOff>230909</xdr:rowOff>
    </xdr:from>
    <xdr:to>
      <xdr:col>24</xdr:col>
      <xdr:colOff>333375</xdr:colOff>
      <xdr:row>36</xdr:row>
      <xdr:rowOff>144318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809624</xdr:colOff>
      <xdr:row>27</xdr:row>
      <xdr:rowOff>202046</xdr:rowOff>
    </xdr:from>
    <xdr:to>
      <xdr:col>30</xdr:col>
      <xdr:colOff>714375</xdr:colOff>
      <xdr:row>36</xdr:row>
      <xdr:rowOff>132774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476250</xdr:colOff>
      <xdr:row>36</xdr:row>
      <xdr:rowOff>377220</xdr:rowOff>
    </xdr:from>
    <xdr:to>
      <xdr:col>24</xdr:col>
      <xdr:colOff>331231</xdr:colOff>
      <xdr:row>48</xdr:row>
      <xdr:rowOff>236682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773161</xdr:colOff>
      <xdr:row>36</xdr:row>
      <xdr:rowOff>362912</xdr:rowOff>
    </xdr:from>
    <xdr:to>
      <xdr:col>30</xdr:col>
      <xdr:colOff>698500</xdr:colOff>
      <xdr:row>48</xdr:row>
      <xdr:rowOff>236682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28073/5/GM_pressupost-general_2023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G108"/>
  <sheetViews>
    <sheetView showGridLines="0" showZeros="0" topLeftCell="A9" zoomScale="70" zoomScaleNormal="70" workbookViewId="0">
      <selection activeCell="I29" sqref="I29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41</v>
      </c>
      <c r="B7" s="30" t="s">
        <v>54</v>
      </c>
      <c r="C7" s="31"/>
      <c r="D7" s="31"/>
      <c r="E7" s="31"/>
      <c r="F7" s="31"/>
      <c r="H7" s="69"/>
      <c r="I7" s="84" t="s">
        <v>46</v>
      </c>
      <c r="J7" s="85">
        <v>45457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23" t="s">
        <v>61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01" t="s">
        <v>6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3"/>
    </row>
    <row r="11" spans="1:31" ht="30" customHeight="1" thickBot="1" x14ac:dyDescent="0.3">
      <c r="A11" s="136" t="s">
        <v>10</v>
      </c>
      <c r="B11" s="104" t="s">
        <v>3</v>
      </c>
      <c r="C11" s="105"/>
      <c r="D11" s="105"/>
      <c r="E11" s="105"/>
      <c r="F11" s="106"/>
      <c r="G11" s="107" t="s">
        <v>1</v>
      </c>
      <c r="H11" s="108"/>
      <c r="I11" s="108"/>
      <c r="J11" s="108"/>
      <c r="K11" s="109"/>
      <c r="L11" s="122" t="s">
        <v>2</v>
      </c>
      <c r="M11" s="123"/>
      <c r="N11" s="123"/>
      <c r="O11" s="123"/>
      <c r="P11" s="123"/>
      <c r="Q11" s="110" t="s">
        <v>34</v>
      </c>
      <c r="R11" s="111"/>
      <c r="S11" s="111"/>
      <c r="T11" s="111"/>
      <c r="U11" s="112"/>
      <c r="V11" s="116" t="s">
        <v>5</v>
      </c>
      <c r="W11" s="117"/>
      <c r="X11" s="117"/>
      <c r="Y11" s="117"/>
      <c r="Z11" s="118"/>
      <c r="AA11" s="113" t="s">
        <v>4</v>
      </c>
      <c r="AB11" s="114"/>
      <c r="AC11" s="114"/>
      <c r="AD11" s="114"/>
      <c r="AE11" s="115"/>
    </row>
    <row r="12" spans="1:31" ht="39" customHeight="1" thickBot="1" x14ac:dyDescent="0.3">
      <c r="A12" s="137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>
        <v>2</v>
      </c>
      <c r="C13" s="20">
        <f t="shared" ref="C13:C24" si="0">IF(B13,B13/$B$25,"")</f>
        <v>0.66666666666666663</v>
      </c>
      <c r="D13" s="4">
        <v>731767.24</v>
      </c>
      <c r="E13" s="5">
        <v>885438.36</v>
      </c>
      <c r="F13" s="21">
        <f t="shared" ref="F13:F24" si="1">IF(E13,E13/$E$25,"")</f>
        <v>0.9895774869363605</v>
      </c>
      <c r="G13" s="1">
        <v>8</v>
      </c>
      <c r="H13" s="20">
        <f t="shared" ref="H13:H24" si="2">IF(G13,G13/$G$25,"")</f>
        <v>0.33333333333333331</v>
      </c>
      <c r="I13" s="65">
        <v>2224009.1800000002</v>
      </c>
      <c r="J13" s="5">
        <v>2691051.11</v>
      </c>
      <c r="K13" s="21">
        <f t="shared" ref="K13:K24" si="3">IF(J13,J13/$J$25,"")</f>
        <v>0.90884922352787967</v>
      </c>
      <c r="L13" s="1">
        <v>1</v>
      </c>
      <c r="M13" s="20">
        <f t="shared" ref="M13:M24" si="4">IF(L13,L13/$L$25,"")</f>
        <v>0.5</v>
      </c>
      <c r="N13" s="4">
        <v>149931.03</v>
      </c>
      <c r="O13" s="5">
        <v>181416.55</v>
      </c>
      <c r="P13" s="21">
        <f t="shared" ref="P13:P24" si="5">IF(O13,O13/$O$25,"")</f>
        <v>0.91015657629730007</v>
      </c>
      <c r="Q13" s="1"/>
      <c r="R13" s="20" t="str">
        <f t="shared" ref="R13:R24" si="6">IF(Q13,Q13/$Q$25,"")</f>
        <v/>
      </c>
      <c r="S13" s="4">
        <v>0</v>
      </c>
      <c r="T13" s="5">
        <v>0</v>
      </c>
      <c r="U13" s="21" t="str">
        <f t="shared" ref="U13:U24" si="7">IF(T13,T13/$T$25,"")</f>
        <v/>
      </c>
      <c r="V13" s="1"/>
      <c r="W13" s="20" t="str">
        <f t="shared" ref="W13:W24" si="8">IF(V13,V13/$V$25,"")</f>
        <v/>
      </c>
      <c r="X13" s="4"/>
      <c r="Y13" s="5"/>
      <c r="Z13" s="21" t="str">
        <f t="shared" ref="Z13:Z24" si="9">IF(Y13,Y13/$Y$25,"")</f>
        <v/>
      </c>
      <c r="AA13" s="1"/>
      <c r="AB13" s="20" t="str">
        <f t="shared" ref="AB13:AB24" si="10">IF(AA13,AA13/$AA$25,"")</f>
        <v/>
      </c>
      <c r="AC13" s="4"/>
      <c r="AD13" s="5"/>
      <c r="AE13" s="21" t="str">
        <f t="shared" ref="AE13:AE24" si="11">IF(AD13,AD13/$AD$25,"")</f>
        <v/>
      </c>
    </row>
    <row r="14" spans="1:31" s="40" customFormat="1" ht="36" customHeight="1" x14ac:dyDescent="0.25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>
        <v>1</v>
      </c>
      <c r="H14" s="20">
        <f t="shared" si="2"/>
        <v>4.1666666666666664E-2</v>
      </c>
      <c r="I14" s="65">
        <v>52244.55</v>
      </c>
      <c r="J14" s="7">
        <v>63215.9</v>
      </c>
      <c r="K14" s="21">
        <f t="shared" si="3"/>
        <v>2.1349918407761528E-2</v>
      </c>
      <c r="L14" s="2"/>
      <c r="M14" s="20" t="str">
        <f t="shared" si="4"/>
        <v/>
      </c>
      <c r="N14" s="4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>
        <v>1</v>
      </c>
      <c r="H15" s="20">
        <f t="shared" si="2"/>
        <v>4.1666666666666664E-2</v>
      </c>
      <c r="I15" s="65">
        <v>18717.45</v>
      </c>
      <c r="J15" s="7">
        <v>22648.11</v>
      </c>
      <c r="K15" s="21">
        <f t="shared" si="3"/>
        <v>7.6489506688982986E-3</v>
      </c>
      <c r="L15" s="2"/>
      <c r="M15" s="20" t="str">
        <f t="shared" si="4"/>
        <v/>
      </c>
      <c r="N15" s="4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5"/>
      <c r="J16" s="7"/>
      <c r="K16" s="21" t="str">
        <f t="shared" si="3"/>
        <v/>
      </c>
      <c r="L16" s="2"/>
      <c r="M16" s="20" t="str">
        <f t="shared" si="4"/>
        <v/>
      </c>
      <c r="N16" s="4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2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5"/>
      <c r="J17" s="7"/>
      <c r="K17" s="21" t="str">
        <f t="shared" si="3"/>
        <v/>
      </c>
      <c r="L17" s="3"/>
      <c r="M17" s="20" t="str">
        <f t="shared" si="4"/>
        <v/>
      </c>
      <c r="N17" s="4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92"/>
      <c r="Y17" s="92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>
        <v>1</v>
      </c>
      <c r="H18" s="62">
        <f t="shared" si="2"/>
        <v>4.1666666666666664E-2</v>
      </c>
      <c r="I18" s="65">
        <v>60000</v>
      </c>
      <c r="J18" s="66">
        <v>72600</v>
      </c>
      <c r="K18" s="63">
        <f t="shared" si="3"/>
        <v>2.4519212356440181E-2</v>
      </c>
      <c r="L18" s="67"/>
      <c r="M18" s="62" t="str">
        <f t="shared" si="4"/>
        <v/>
      </c>
      <c r="N18" s="4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/>
      <c r="H19" s="20" t="str">
        <f t="shared" si="2"/>
        <v/>
      </c>
      <c r="I19" s="65"/>
      <c r="J19" s="7"/>
      <c r="K19" s="21" t="str">
        <f t="shared" si="3"/>
        <v/>
      </c>
      <c r="L19" s="2"/>
      <c r="M19" s="20" t="str">
        <f t="shared" si="4"/>
        <v/>
      </c>
      <c r="N19" s="4"/>
      <c r="O19" s="7"/>
      <c r="P19" s="21" t="str">
        <f t="shared" si="5"/>
        <v/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25">
      <c r="A20" s="76" t="s">
        <v>29</v>
      </c>
      <c r="B20" s="64">
        <v>1</v>
      </c>
      <c r="C20" s="62">
        <f t="shared" si="0"/>
        <v>0.33333333333333331</v>
      </c>
      <c r="D20" s="65">
        <v>7707.18</v>
      </c>
      <c r="E20" s="66">
        <v>9325.69</v>
      </c>
      <c r="F20" s="21">
        <f t="shared" si="1"/>
        <v>1.0422513063639517E-2</v>
      </c>
      <c r="G20" s="64">
        <v>12</v>
      </c>
      <c r="H20" s="62">
        <f t="shared" si="2"/>
        <v>0.5</v>
      </c>
      <c r="I20" s="65">
        <v>67168.98</v>
      </c>
      <c r="J20" s="66">
        <v>81274.47</v>
      </c>
      <c r="K20" s="63">
        <f t="shared" si="3"/>
        <v>2.7448842824891555E-2</v>
      </c>
      <c r="L20" s="64">
        <v>1</v>
      </c>
      <c r="M20" s="62">
        <f t="shared" si="4"/>
        <v>0.5</v>
      </c>
      <c r="N20" s="4">
        <v>14800</v>
      </c>
      <c r="O20" s="66">
        <v>17908</v>
      </c>
      <c r="P20" s="63">
        <f t="shared" si="5"/>
        <v>8.9843423702699945E-2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50000000000003" hidden="1" customHeight="1" x14ac:dyDescent="0.25">
      <c r="A21" s="89" t="s">
        <v>51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5">
        <v>0</v>
      </c>
      <c r="J21" s="91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93"/>
      <c r="Y21" s="93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65">
        <v>0</v>
      </c>
      <c r="J22" s="91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93"/>
      <c r="Y22" s="94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0" customFormat="1" ht="39.950000000000003" customHeight="1" x14ac:dyDescent="0.25">
      <c r="A23" s="88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/>
      <c r="H23" s="20" t="str">
        <f t="shared" si="2"/>
        <v/>
      </c>
      <c r="I23" s="65">
        <v>0</v>
      </c>
      <c r="J23" s="91"/>
      <c r="K23" s="21" t="str">
        <f t="shared" si="3"/>
        <v/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93"/>
      <c r="Y23" s="94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0" customFormat="1" ht="36" customHeight="1" x14ac:dyDescent="0.25">
      <c r="A24" s="90" t="s">
        <v>52</v>
      </c>
      <c r="B24" s="64"/>
      <c r="C24" s="62" t="str">
        <f t="shared" si="0"/>
        <v/>
      </c>
      <c r="D24" s="65"/>
      <c r="E24" s="66"/>
      <c r="F24" s="63" t="str">
        <f t="shared" si="1"/>
        <v/>
      </c>
      <c r="G24" s="64">
        <v>1</v>
      </c>
      <c r="H24" s="62">
        <f t="shared" si="2"/>
        <v>4.1666666666666664E-2</v>
      </c>
      <c r="I24" s="65">
        <v>24920.5</v>
      </c>
      <c r="J24" s="66">
        <v>30153.81</v>
      </c>
      <c r="K24" s="63">
        <f t="shared" si="3"/>
        <v>1.0183852214128781E-2</v>
      </c>
      <c r="L24" s="64"/>
      <c r="M24" s="62" t="str">
        <f t="shared" si="4"/>
        <v/>
      </c>
      <c r="N24" s="65"/>
      <c r="O24" s="66"/>
      <c r="P24" s="63" t="str">
        <f t="shared" si="5"/>
        <v/>
      </c>
      <c r="Q24" s="64"/>
      <c r="R24" s="62" t="str">
        <f t="shared" si="6"/>
        <v/>
      </c>
      <c r="S24" s="65"/>
      <c r="T24" s="66"/>
      <c r="U24" s="63" t="str">
        <f t="shared" si="7"/>
        <v/>
      </c>
      <c r="V24" s="64"/>
      <c r="W24" s="62" t="str">
        <f t="shared" si="8"/>
        <v/>
      </c>
      <c r="X24" s="65"/>
      <c r="Y24" s="66"/>
      <c r="Z24" s="63" t="str">
        <f t="shared" si="9"/>
        <v/>
      </c>
      <c r="AA24" s="64"/>
      <c r="AB24" s="20" t="str">
        <f t="shared" si="10"/>
        <v/>
      </c>
      <c r="AC24" s="65"/>
      <c r="AD24" s="66"/>
      <c r="AE24" s="63" t="str">
        <f t="shared" si="11"/>
        <v/>
      </c>
    </row>
    <row r="25" spans="1:31" ht="33" customHeight="1" thickBot="1" x14ac:dyDescent="0.3">
      <c r="A25" s="78" t="s">
        <v>0</v>
      </c>
      <c r="B25" s="16">
        <f t="shared" ref="B25:AE25" si="12">SUM(B13:B24)</f>
        <v>3</v>
      </c>
      <c r="C25" s="17">
        <f t="shared" si="12"/>
        <v>1</v>
      </c>
      <c r="D25" s="18">
        <f t="shared" si="12"/>
        <v>739474.42</v>
      </c>
      <c r="E25" s="18">
        <f t="shared" si="12"/>
        <v>894764.04999999993</v>
      </c>
      <c r="F25" s="19">
        <f t="shared" si="12"/>
        <v>1</v>
      </c>
      <c r="G25" s="16">
        <f t="shared" si="12"/>
        <v>24</v>
      </c>
      <c r="H25" s="17">
        <f t="shared" si="12"/>
        <v>1</v>
      </c>
      <c r="I25" s="18">
        <f t="shared" si="12"/>
        <v>2447060.66</v>
      </c>
      <c r="J25" s="18">
        <f t="shared" si="12"/>
        <v>2960943.4</v>
      </c>
      <c r="K25" s="19">
        <f t="shared" si="12"/>
        <v>1</v>
      </c>
      <c r="L25" s="16">
        <f t="shared" si="12"/>
        <v>2</v>
      </c>
      <c r="M25" s="17">
        <f t="shared" si="12"/>
        <v>1</v>
      </c>
      <c r="N25" s="18">
        <f t="shared" si="12"/>
        <v>164731.03</v>
      </c>
      <c r="O25" s="18">
        <f t="shared" si="12"/>
        <v>199324.55</v>
      </c>
      <c r="P25" s="19">
        <f t="shared" si="12"/>
        <v>1</v>
      </c>
      <c r="Q25" s="16">
        <f t="shared" si="12"/>
        <v>0</v>
      </c>
      <c r="R25" s="17">
        <f t="shared" si="12"/>
        <v>0</v>
      </c>
      <c r="S25" s="18">
        <f t="shared" si="12"/>
        <v>0</v>
      </c>
      <c r="T25" s="18">
        <f t="shared" si="12"/>
        <v>0</v>
      </c>
      <c r="U25" s="19">
        <f t="shared" si="12"/>
        <v>0</v>
      </c>
      <c r="V25" s="16">
        <f t="shared" si="12"/>
        <v>0</v>
      </c>
      <c r="W25" s="17">
        <f t="shared" si="12"/>
        <v>0</v>
      </c>
      <c r="X25" s="18">
        <f t="shared" si="12"/>
        <v>0</v>
      </c>
      <c r="Y25" s="18">
        <f t="shared" si="12"/>
        <v>0</v>
      </c>
      <c r="Z25" s="19">
        <f t="shared" si="12"/>
        <v>0</v>
      </c>
      <c r="AA25" s="16">
        <f t="shared" si="12"/>
        <v>0</v>
      </c>
      <c r="AB25" s="17">
        <f t="shared" si="12"/>
        <v>0</v>
      </c>
      <c r="AC25" s="18">
        <f t="shared" si="12"/>
        <v>0</v>
      </c>
      <c r="AD25" s="18">
        <f t="shared" si="12"/>
        <v>0</v>
      </c>
      <c r="AE25" s="19">
        <f t="shared" si="12"/>
        <v>0</v>
      </c>
    </row>
    <row r="26" spans="1:31" s="24" customFormat="1" ht="18.600000000000001" customHeight="1" x14ac:dyDescent="0.25">
      <c r="B26" s="25"/>
      <c r="H26" s="25"/>
      <c r="N26" s="25"/>
    </row>
    <row r="27" spans="1:31" s="47" customFormat="1" ht="34.15" hidden="1" customHeight="1" x14ac:dyDescent="0.25">
      <c r="A27" s="142" t="s">
        <v>55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149999999999999" hidden="1" customHeight="1" x14ac:dyDescent="0.25">
      <c r="A28" s="143" t="s">
        <v>53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" customHeight="1" x14ac:dyDescent="0.25">
      <c r="A29" s="138" t="s">
        <v>36</v>
      </c>
      <c r="B29" s="138"/>
      <c r="C29" s="138"/>
      <c r="D29" s="138"/>
      <c r="E29" s="138"/>
      <c r="F29" s="138"/>
      <c r="G29" s="138"/>
      <c r="H29" s="138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25">
      <c r="A31" s="119" t="s">
        <v>10</v>
      </c>
      <c r="B31" s="124" t="s">
        <v>17</v>
      </c>
      <c r="C31" s="125"/>
      <c r="D31" s="125"/>
      <c r="E31" s="125"/>
      <c r="F31" s="126"/>
      <c r="G31" s="24"/>
      <c r="J31" s="130" t="s">
        <v>15</v>
      </c>
      <c r="K31" s="131"/>
      <c r="L31" s="124" t="s">
        <v>16</v>
      </c>
      <c r="M31" s="125"/>
      <c r="N31" s="125"/>
      <c r="O31" s="125"/>
      <c r="P31" s="126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">
      <c r="A32" s="120"/>
      <c r="B32" s="139"/>
      <c r="C32" s="140"/>
      <c r="D32" s="140"/>
      <c r="E32" s="140"/>
      <c r="F32" s="141"/>
      <c r="G32" s="24"/>
      <c r="J32" s="132"/>
      <c r="K32" s="133"/>
      <c r="L32" s="127"/>
      <c r="M32" s="128"/>
      <c r="N32" s="128"/>
      <c r="O32" s="128"/>
      <c r="P32" s="129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5" customHeight="1" thickBot="1" x14ac:dyDescent="0.3">
      <c r="A33" s="121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34"/>
      <c r="K33" s="135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25">
      <c r="A34" s="39" t="s">
        <v>25</v>
      </c>
      <c r="B34" s="9">
        <f t="shared" ref="B34:B45" si="13">B13+G13+L13+Q13+AA13+V13</f>
        <v>11</v>
      </c>
      <c r="C34" s="8">
        <f t="shared" ref="C34:C43" si="14">IF(B34,B34/$B$46,"")</f>
        <v>0.37931034482758619</v>
      </c>
      <c r="D34" s="10">
        <f t="shared" ref="D34:D45" si="15">D13+I13+N13+S13+AC13+X13</f>
        <v>3105707.4499999997</v>
      </c>
      <c r="E34" s="11">
        <f t="shared" ref="E34:E45" si="16">E13+J13+O13+T13+AD13+Y13</f>
        <v>3757906.0199999996</v>
      </c>
      <c r="F34" s="21">
        <f t="shared" ref="F34:F43" si="17">IF(E34,E34/$E$46,"")</f>
        <v>0.92672660043126664</v>
      </c>
      <c r="J34" s="99" t="s">
        <v>3</v>
      </c>
      <c r="K34" s="100"/>
      <c r="L34" s="54">
        <f>B25</f>
        <v>3</v>
      </c>
      <c r="M34" s="8">
        <f t="shared" ref="M34:M39" si="18">IF(L34,L34/$L$40,"")</f>
        <v>0.10344827586206896</v>
      </c>
      <c r="N34" s="55">
        <f>D25</f>
        <v>739474.42</v>
      </c>
      <c r="O34" s="55">
        <f>E25</f>
        <v>894764.04999999993</v>
      </c>
      <c r="P34" s="56">
        <f t="shared" ref="P34:P39" si="19">IF(O34,O34/$O$40,"")</f>
        <v>0.2206552377391843</v>
      </c>
    </row>
    <row r="35" spans="1:33" s="24" customFormat="1" ht="30" customHeight="1" x14ac:dyDescent="0.25">
      <c r="A35" s="41" t="s">
        <v>18</v>
      </c>
      <c r="B35" s="12">
        <f t="shared" si="13"/>
        <v>1</v>
      </c>
      <c r="C35" s="8">
        <f t="shared" si="14"/>
        <v>3.4482758620689655E-2</v>
      </c>
      <c r="D35" s="13">
        <f t="shared" si="15"/>
        <v>52244.55</v>
      </c>
      <c r="E35" s="14">
        <f t="shared" si="16"/>
        <v>63215.9</v>
      </c>
      <c r="F35" s="21">
        <f t="shared" si="17"/>
        <v>1.5589494731484242E-2</v>
      </c>
      <c r="J35" s="95" t="s">
        <v>1</v>
      </c>
      <c r="K35" s="96"/>
      <c r="L35" s="57">
        <f>G25</f>
        <v>24</v>
      </c>
      <c r="M35" s="8">
        <f t="shared" si="18"/>
        <v>0.82758620689655171</v>
      </c>
      <c r="N35" s="58">
        <f>I25</f>
        <v>2447060.66</v>
      </c>
      <c r="O35" s="58">
        <f>J25</f>
        <v>2960943.4</v>
      </c>
      <c r="P35" s="56">
        <f t="shared" si="19"/>
        <v>0.73018989739168527</v>
      </c>
    </row>
    <row r="36" spans="1:33" ht="30" customHeight="1" x14ac:dyDescent="0.25">
      <c r="A36" s="41" t="s">
        <v>19</v>
      </c>
      <c r="B36" s="12">
        <f t="shared" si="13"/>
        <v>1</v>
      </c>
      <c r="C36" s="8">
        <f t="shared" si="14"/>
        <v>3.4482758620689655E-2</v>
      </c>
      <c r="D36" s="13">
        <f t="shared" si="15"/>
        <v>18717.45</v>
      </c>
      <c r="E36" s="14">
        <f t="shared" si="16"/>
        <v>22648.11</v>
      </c>
      <c r="F36" s="21">
        <f t="shared" si="17"/>
        <v>5.5851865040769111E-3</v>
      </c>
      <c r="G36" s="24"/>
      <c r="J36" s="95" t="s">
        <v>2</v>
      </c>
      <c r="K36" s="96"/>
      <c r="L36" s="57">
        <f>L25</f>
        <v>2</v>
      </c>
      <c r="M36" s="8">
        <f t="shared" si="18"/>
        <v>6.8965517241379309E-2</v>
      </c>
      <c r="N36" s="58">
        <f>N25</f>
        <v>164731.03</v>
      </c>
      <c r="O36" s="58">
        <f>O25</f>
        <v>199324.55</v>
      </c>
      <c r="P36" s="56">
        <f t="shared" si="19"/>
        <v>4.9154864869130503E-2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25">
      <c r="A37" s="41" t="s">
        <v>26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4"/>
      <c r="J37" s="95" t="s">
        <v>34</v>
      </c>
      <c r="K37" s="96"/>
      <c r="L37" s="57">
        <f>Q25</f>
        <v>0</v>
      </c>
      <c r="M37" s="8" t="str">
        <f t="shared" si="18"/>
        <v/>
      </c>
      <c r="N37" s="58">
        <f>S25</f>
        <v>0</v>
      </c>
      <c r="O37" s="58">
        <f>T25</f>
        <v>0</v>
      </c>
      <c r="P37" s="56" t="str">
        <f t="shared" si="1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27</v>
      </c>
      <c r="B38" s="15">
        <f t="shared" si="13"/>
        <v>0</v>
      </c>
      <c r="C38" s="8" t="str">
        <f t="shared" si="14"/>
        <v/>
      </c>
      <c r="D38" s="13">
        <f t="shared" si="15"/>
        <v>0</v>
      </c>
      <c r="E38" s="22">
        <f t="shared" si="16"/>
        <v>0</v>
      </c>
      <c r="F38" s="21" t="str">
        <f t="shared" si="17"/>
        <v/>
      </c>
      <c r="G38" s="24"/>
      <c r="J38" s="95" t="s">
        <v>5</v>
      </c>
      <c r="K38" s="96"/>
      <c r="L38" s="57">
        <f>V25</f>
        <v>0</v>
      </c>
      <c r="M38" s="8" t="str">
        <f t="shared" si="18"/>
        <v/>
      </c>
      <c r="N38" s="58">
        <f>X25</f>
        <v>0</v>
      </c>
      <c r="O38" s="58">
        <f>Y25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2" t="s">
        <v>33</v>
      </c>
      <c r="B39" s="15">
        <f t="shared" si="13"/>
        <v>1</v>
      </c>
      <c r="C39" s="8">
        <f t="shared" si="14"/>
        <v>3.4482758620689655E-2</v>
      </c>
      <c r="D39" s="13">
        <f t="shared" si="15"/>
        <v>60000</v>
      </c>
      <c r="E39" s="22">
        <f t="shared" si="16"/>
        <v>72600</v>
      </c>
      <c r="F39" s="21">
        <f t="shared" si="17"/>
        <v>1.7903681154673997E-2</v>
      </c>
      <c r="G39" s="24"/>
      <c r="J39" s="95" t="s">
        <v>4</v>
      </c>
      <c r="K39" s="96"/>
      <c r="L39" s="57">
        <f>AA25</f>
        <v>0</v>
      </c>
      <c r="M39" s="8" t="str">
        <f t="shared" si="18"/>
        <v/>
      </c>
      <c r="N39" s="58">
        <f>AC25</f>
        <v>0</v>
      </c>
      <c r="O39" s="58">
        <f>AD25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">
      <c r="A40" s="42" t="s">
        <v>28</v>
      </c>
      <c r="B40" s="12">
        <f t="shared" si="13"/>
        <v>0</v>
      </c>
      <c r="C40" s="8" t="str">
        <f t="shared" si="14"/>
        <v/>
      </c>
      <c r="D40" s="13">
        <f t="shared" si="15"/>
        <v>0</v>
      </c>
      <c r="E40" s="14">
        <f t="shared" si="16"/>
        <v>0</v>
      </c>
      <c r="F40" s="21" t="str">
        <f t="shared" si="17"/>
        <v/>
      </c>
      <c r="G40" s="24"/>
      <c r="J40" s="97" t="s">
        <v>0</v>
      </c>
      <c r="K40" s="98"/>
      <c r="L40" s="79">
        <f>SUM(L34:L39)</f>
        <v>29</v>
      </c>
      <c r="M40" s="17">
        <f>SUM(M34:M39)</f>
        <v>1</v>
      </c>
      <c r="N40" s="80">
        <f>SUM(N34:N39)</f>
        <v>3351266.11</v>
      </c>
      <c r="O40" s="81">
        <f>SUM(O34:O39)</f>
        <v>4055031.9999999995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3" t="s">
        <v>29</v>
      </c>
      <c r="B41" s="12">
        <f t="shared" si="13"/>
        <v>14</v>
      </c>
      <c r="C41" s="8">
        <f t="shared" si="14"/>
        <v>0.48275862068965519</v>
      </c>
      <c r="D41" s="13">
        <f t="shared" si="15"/>
        <v>89676.160000000003</v>
      </c>
      <c r="E41" s="14">
        <f t="shared" si="16"/>
        <v>108508.16</v>
      </c>
      <c r="F41" s="21">
        <f t="shared" si="17"/>
        <v>2.6758891175211446E-2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25">
      <c r="A42" s="89" t="s">
        <v>50</v>
      </c>
      <c r="B42" s="12">
        <f t="shared" si="13"/>
        <v>0</v>
      </c>
      <c r="C42" s="8" t="str">
        <f t="shared" si="14"/>
        <v/>
      </c>
      <c r="D42" s="13">
        <f t="shared" si="15"/>
        <v>0</v>
      </c>
      <c r="E42" s="14">
        <f t="shared" si="16"/>
        <v>0</v>
      </c>
      <c r="F42" s="21" t="str">
        <f t="shared" si="17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25">
      <c r="A43" s="76" t="s">
        <v>45</v>
      </c>
      <c r="B43" s="12">
        <f t="shared" si="13"/>
        <v>0</v>
      </c>
      <c r="C43" s="8" t="str">
        <f t="shared" si="14"/>
        <v/>
      </c>
      <c r="D43" s="13">
        <f t="shared" si="15"/>
        <v>0</v>
      </c>
      <c r="E43" s="14">
        <f t="shared" si="16"/>
        <v>0</v>
      </c>
      <c r="F43" s="21" t="str">
        <f t="shared" si="1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88" t="s">
        <v>47</v>
      </c>
      <c r="B44" s="12">
        <f t="shared" si="13"/>
        <v>0</v>
      </c>
      <c r="C44" s="8" t="str">
        <f t="shared" ref="C44" si="20">IF(B44,B44/$B$46,"")</f>
        <v/>
      </c>
      <c r="D44" s="13">
        <f t="shared" si="15"/>
        <v>0</v>
      </c>
      <c r="E44" s="14">
        <f t="shared" si="16"/>
        <v>0</v>
      </c>
      <c r="F44" s="21" t="str">
        <f t="shared" ref="F44" si="21"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90" t="s">
        <v>52</v>
      </c>
      <c r="B45" s="12">
        <f t="shared" si="13"/>
        <v>1</v>
      </c>
      <c r="C45" s="8">
        <f t="shared" ref="C45" si="22">IF(B45,B45/$B$46,"")</f>
        <v>3.4482758620689655E-2</v>
      </c>
      <c r="D45" s="13">
        <f t="shared" si="15"/>
        <v>24920.5</v>
      </c>
      <c r="E45" s="14">
        <f t="shared" si="16"/>
        <v>30153.81</v>
      </c>
      <c r="F45" s="21">
        <f t="shared" ref="F45" si="23">IF(E45,E45/$E$46,"")</f>
        <v>7.4361460032867817E-3</v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">
      <c r="A46" s="61" t="s">
        <v>0</v>
      </c>
      <c r="B46" s="16">
        <f>SUM(B34:B45)</f>
        <v>29</v>
      </c>
      <c r="C46" s="17">
        <f>SUM(C34:C45)</f>
        <v>1</v>
      </c>
      <c r="D46" s="18">
        <f>SUM(D34:D45)</f>
        <v>3351266.11</v>
      </c>
      <c r="E46" s="18">
        <f>SUM(E34:E45)</f>
        <v>4055031.9999999995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25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25">
      <c r="B48" s="25"/>
      <c r="H48" s="25"/>
      <c r="N48" s="25"/>
    </row>
    <row r="49" spans="2:14" s="24" customFormat="1" x14ac:dyDescent="0.25">
      <c r="B49" s="25"/>
      <c r="H49" s="25"/>
      <c r="N49" s="25"/>
    </row>
    <row r="50" spans="2:14" s="24" customFormat="1" x14ac:dyDescent="0.25">
      <c r="B50" s="25"/>
      <c r="H50" s="25"/>
      <c r="N50" s="25"/>
    </row>
    <row r="51" spans="2:14" s="24" customFormat="1" x14ac:dyDescent="0.25">
      <c r="B51" s="25"/>
      <c r="H51" s="25"/>
      <c r="N51" s="25"/>
    </row>
    <row r="52" spans="2:14" s="24" customFormat="1" x14ac:dyDescent="0.25">
      <c r="B52" s="25"/>
      <c r="H52" s="25"/>
      <c r="N52" s="25"/>
    </row>
    <row r="53" spans="2:14" s="24" customFormat="1" x14ac:dyDescent="0.25">
      <c r="B53" s="25"/>
      <c r="H53" s="25"/>
      <c r="N53" s="25"/>
    </row>
    <row r="54" spans="2:14" s="24" customFormat="1" x14ac:dyDescent="0.25">
      <c r="B54" s="25"/>
      <c r="H54" s="25"/>
      <c r="N54" s="25"/>
    </row>
    <row r="55" spans="2:14" s="24" customFormat="1" x14ac:dyDescent="0.25">
      <c r="B55" s="25"/>
      <c r="H55" s="25"/>
      <c r="N55" s="25"/>
    </row>
    <row r="56" spans="2:14" s="24" customFormat="1" x14ac:dyDescent="0.25">
      <c r="B56" s="25"/>
      <c r="H56" s="25"/>
      <c r="N56" s="25"/>
    </row>
    <row r="57" spans="2:14" s="24" customFormat="1" x14ac:dyDescent="0.25">
      <c r="B57" s="25"/>
      <c r="H57" s="25"/>
      <c r="N57" s="25"/>
    </row>
    <row r="58" spans="2:14" s="24" customFormat="1" x14ac:dyDescent="0.25">
      <c r="B58" s="25"/>
      <c r="H58" s="25"/>
      <c r="N58" s="25"/>
    </row>
    <row r="59" spans="2:14" s="24" customFormat="1" x14ac:dyDescent="0.25">
      <c r="B59" s="25"/>
      <c r="H59" s="25"/>
      <c r="N59" s="25"/>
    </row>
    <row r="60" spans="2:14" s="24" customFormat="1" x14ac:dyDescent="0.25">
      <c r="B60" s="25"/>
      <c r="H60" s="25"/>
      <c r="N60" s="25"/>
    </row>
    <row r="61" spans="2:14" s="24" customFormat="1" x14ac:dyDescent="0.25">
      <c r="B61" s="25"/>
      <c r="H61" s="25"/>
      <c r="N61" s="25"/>
    </row>
    <row r="62" spans="2:14" s="24" customFormat="1" x14ac:dyDescent="0.25">
      <c r="B62" s="25"/>
      <c r="H62" s="25"/>
      <c r="N62" s="25"/>
    </row>
    <row r="63" spans="2:14" s="24" customFormat="1" x14ac:dyDescent="0.25">
      <c r="B63" s="25"/>
      <c r="H63" s="25"/>
      <c r="N63" s="25"/>
    </row>
    <row r="64" spans="2:14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25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25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A31:A33"/>
    <mergeCell ref="L11:P11"/>
    <mergeCell ref="L31:P32"/>
    <mergeCell ref="J31:K33"/>
    <mergeCell ref="A11:A12"/>
    <mergeCell ref="A29:H29"/>
    <mergeCell ref="B31:F32"/>
    <mergeCell ref="A27:Q27"/>
    <mergeCell ref="A28:Q28"/>
    <mergeCell ref="B10:AE10"/>
    <mergeCell ref="B11:F11"/>
    <mergeCell ref="G11:K11"/>
    <mergeCell ref="Q11:U11"/>
    <mergeCell ref="AA11:AE11"/>
    <mergeCell ref="V11:Z11"/>
    <mergeCell ref="J38:K38"/>
    <mergeCell ref="J40:K40"/>
    <mergeCell ref="J34:K34"/>
    <mergeCell ref="J35:K35"/>
    <mergeCell ref="J36:K36"/>
    <mergeCell ref="J37:K37"/>
    <mergeCell ref="J39:K39"/>
  </mergeCells>
  <hyperlinks>
    <hyperlink ref="A28" r:id="rId1" location="page=269" xr:uid="{00000000-0004-0000-00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F13:F17" unlockedFormula="1"/>
    <ignoredError sqref="C45 M34:M39 C34:C42 C43:C44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G108"/>
  <sheetViews>
    <sheetView showGridLines="0" showZeros="0" topLeftCell="A8" zoomScale="80" zoomScaleNormal="80" workbookViewId="0">
      <selection activeCell="D13" sqref="D13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38</v>
      </c>
      <c r="B7" s="30" t="s">
        <v>56</v>
      </c>
      <c r="C7" s="31"/>
      <c r="D7" s="31"/>
      <c r="E7" s="31"/>
      <c r="F7" s="31"/>
      <c r="H7" s="69"/>
      <c r="I7" s="84" t="s">
        <v>46</v>
      </c>
      <c r="J7" s="85">
        <v>45552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2024'!B8</f>
        <v>Institut Municipal de Mercats de Barcelona (IMMB)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01" t="s">
        <v>6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3"/>
    </row>
    <row r="11" spans="1:31" ht="30" customHeight="1" thickBot="1" x14ac:dyDescent="0.3">
      <c r="A11" s="136" t="s">
        <v>10</v>
      </c>
      <c r="B11" s="104" t="s">
        <v>3</v>
      </c>
      <c r="C11" s="105"/>
      <c r="D11" s="105"/>
      <c r="E11" s="105"/>
      <c r="F11" s="106"/>
      <c r="G11" s="107" t="s">
        <v>1</v>
      </c>
      <c r="H11" s="108"/>
      <c r="I11" s="108"/>
      <c r="J11" s="108"/>
      <c r="K11" s="109"/>
      <c r="L11" s="122" t="s">
        <v>2</v>
      </c>
      <c r="M11" s="123"/>
      <c r="N11" s="123"/>
      <c r="O11" s="123"/>
      <c r="P11" s="123"/>
      <c r="Q11" s="110" t="s">
        <v>34</v>
      </c>
      <c r="R11" s="111"/>
      <c r="S11" s="111"/>
      <c r="T11" s="111"/>
      <c r="U11" s="112"/>
      <c r="V11" s="116" t="s">
        <v>5</v>
      </c>
      <c r="W11" s="117"/>
      <c r="X11" s="117"/>
      <c r="Y11" s="117"/>
      <c r="Z11" s="118"/>
      <c r="AA11" s="113" t="s">
        <v>4</v>
      </c>
      <c r="AB11" s="114"/>
      <c r="AC11" s="114"/>
      <c r="AD11" s="114"/>
      <c r="AE11" s="115"/>
    </row>
    <row r="12" spans="1:31" ht="39" customHeight="1" thickBot="1" x14ac:dyDescent="0.3">
      <c r="A12" s="137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>
        <v>3</v>
      </c>
      <c r="C13" s="20">
        <f t="shared" ref="C13:C21" si="0">IF(B13,B13/$B$25,"")</f>
        <v>0.3</v>
      </c>
      <c r="D13" s="4">
        <v>780238.51</v>
      </c>
      <c r="E13" s="5">
        <v>944088.59</v>
      </c>
      <c r="F13" s="21">
        <f t="shared" ref="F13:F24" si="1">IF(E13,E13/$E$25,"")</f>
        <v>0.48421956749022443</v>
      </c>
      <c r="G13" s="1">
        <v>9</v>
      </c>
      <c r="H13" s="20">
        <f t="shared" ref="H13:H21" si="2">IF(G13,G13/$G$25,"")</f>
        <v>0.39130434782608697</v>
      </c>
      <c r="I13" s="4">
        <v>2137550.4</v>
      </c>
      <c r="J13" s="4">
        <v>2586435.98</v>
      </c>
      <c r="K13" s="21">
        <f t="shared" ref="K13:K21" si="3">IF(J13,J13/$J$25,"")</f>
        <v>0.95808921055569662</v>
      </c>
      <c r="L13" s="1"/>
      <c r="M13" s="20" t="str">
        <f t="shared" ref="M13:M21" si="4">IF(L13,L13/$L$25,"")</f>
        <v/>
      </c>
      <c r="N13" s="4"/>
      <c r="O13" s="5"/>
      <c r="P13" s="21" t="str">
        <f t="shared" ref="P13:P21" si="5">IF(O13,O13/$O$25,"")</f>
        <v/>
      </c>
      <c r="Q13" s="1"/>
      <c r="R13" s="20" t="str">
        <f t="shared" ref="R13:R21" si="6">IF(Q13,Q13/$Q$25,"")</f>
        <v/>
      </c>
      <c r="S13" s="4"/>
      <c r="T13" s="5"/>
      <c r="U13" s="21" t="str">
        <f t="shared" ref="U13:U24" si="7">IF(T13,T13/$T$25,"")</f>
        <v/>
      </c>
      <c r="V13" s="1"/>
      <c r="W13" s="20" t="str">
        <f t="shared" ref="W13:W21" si="8">IF(V13,V13/$V$25,"")</f>
        <v/>
      </c>
      <c r="X13" s="4"/>
      <c r="Y13" s="5"/>
      <c r="Z13" s="21" t="str">
        <f t="shared" ref="Z13:Z21" si="9">IF(Y13,Y13/$Y$25,"")</f>
        <v/>
      </c>
      <c r="AA13" s="1"/>
      <c r="AB13" s="20" t="str">
        <f t="shared" ref="AB13:AB21" si="10">IF(AA13,AA13/$AA$25,"")</f>
        <v/>
      </c>
      <c r="AC13" s="4"/>
      <c r="AD13" s="5"/>
      <c r="AE13" s="21" t="str">
        <f t="shared" ref="AE13:AE21" si="11">IF(AD13,AD13/$AD$25,"")</f>
        <v/>
      </c>
    </row>
    <row r="14" spans="1:31" s="40" customFormat="1" ht="36" customHeight="1" x14ac:dyDescent="0.25">
      <c r="A14" s="41" t="s">
        <v>18</v>
      </c>
      <c r="B14" s="2">
        <v>4</v>
      </c>
      <c r="C14" s="20">
        <f t="shared" si="0"/>
        <v>0.4</v>
      </c>
      <c r="D14" s="6">
        <v>751331.19</v>
      </c>
      <c r="E14" s="7">
        <v>909110.74</v>
      </c>
      <c r="F14" s="21">
        <f t="shared" si="1"/>
        <v>0.46627955679828509</v>
      </c>
      <c r="G14" s="2">
        <v>1</v>
      </c>
      <c r="H14" s="20">
        <f t="shared" si="2"/>
        <v>4.3478260869565216E-2</v>
      </c>
      <c r="I14" s="6">
        <v>20206.22</v>
      </c>
      <c r="J14" s="6">
        <v>24449.53</v>
      </c>
      <c r="K14" s="21">
        <f t="shared" si="3"/>
        <v>9.0567990382494686E-3</v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25">
      <c r="A15" s="41" t="s">
        <v>19</v>
      </c>
      <c r="B15" s="2">
        <v>1</v>
      </c>
      <c r="C15" s="20">
        <f t="shared" si="0"/>
        <v>0.1</v>
      </c>
      <c r="D15" s="6">
        <v>54825.35</v>
      </c>
      <c r="E15" s="7">
        <v>66338.67</v>
      </c>
      <c r="F15" s="21">
        <f t="shared" si="1"/>
        <v>3.4024859992510585E-2</v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/>
      <c r="H19" s="20" t="str">
        <f t="shared" si="2"/>
        <v/>
      </c>
      <c r="I19" s="6"/>
      <c r="J19" s="7"/>
      <c r="K19" s="21" t="str">
        <f t="shared" si="3"/>
        <v/>
      </c>
      <c r="L19" s="2"/>
      <c r="M19" s="20" t="str">
        <f t="shared" si="4"/>
        <v/>
      </c>
      <c r="N19" s="6"/>
      <c r="O19" s="7"/>
      <c r="P19" s="21" t="str">
        <f t="shared" si="5"/>
        <v/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25">
      <c r="A20" s="76" t="s">
        <v>29</v>
      </c>
      <c r="B20" s="64">
        <v>2</v>
      </c>
      <c r="C20" s="62">
        <f t="shared" si="0"/>
        <v>0.2</v>
      </c>
      <c r="D20" s="65">
        <v>24937</v>
      </c>
      <c r="E20" s="66">
        <v>30173.77</v>
      </c>
      <c r="F20" s="21">
        <f t="shared" si="1"/>
        <v>1.5476015718979837E-2</v>
      </c>
      <c r="G20" s="64">
        <v>13</v>
      </c>
      <c r="H20" s="62">
        <f t="shared" si="2"/>
        <v>0.56521739130434778</v>
      </c>
      <c r="I20" s="65">
        <v>73299.09</v>
      </c>
      <c r="J20" s="66">
        <v>88691.89</v>
      </c>
      <c r="K20" s="21">
        <f t="shared" si="3"/>
        <v>3.2853990406053926E-2</v>
      </c>
      <c r="L20" s="64"/>
      <c r="M20" s="62" t="str">
        <f t="shared" si="4"/>
        <v/>
      </c>
      <c r="N20" s="65"/>
      <c r="O20" s="66"/>
      <c r="P20" s="63" t="str">
        <f t="shared" si="5"/>
        <v/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50000000000003" hidden="1" customHeight="1" x14ac:dyDescent="0.25">
      <c r="A21" s="44" t="s">
        <v>35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20" t="str">
        <f t="shared" ref="C22:C23" si="12">IF(B22,B22/$B$25,"")</f>
        <v/>
      </c>
      <c r="D22" s="6"/>
      <c r="E22" s="7"/>
      <c r="F22" s="21" t="str">
        <f t="shared" si="1"/>
        <v/>
      </c>
      <c r="G22" s="2"/>
      <c r="H22" s="20" t="str">
        <f t="shared" ref="H22:H23" si="13">IF(G22,G22/$G$25,"")</f>
        <v/>
      </c>
      <c r="I22" s="6"/>
      <c r="J22" s="7"/>
      <c r="K22" s="21" t="str">
        <f t="shared" ref="K22:K23" si="14">IF(J22,J22/$J$25,"")</f>
        <v/>
      </c>
      <c r="L22" s="2"/>
      <c r="M22" s="20" t="str">
        <f t="shared" ref="M22:M23" si="15">IF(L22,L22/$L$25,"")</f>
        <v/>
      </c>
      <c r="N22" s="6"/>
      <c r="O22" s="7"/>
      <c r="P22" s="21" t="str">
        <f t="shared" ref="P22:P23" si="16">IF(O22,O22/$O$25,"")</f>
        <v/>
      </c>
      <c r="Q22" s="2"/>
      <c r="R22" s="20" t="str">
        <f t="shared" ref="R22:R23" si="17">IF(Q22,Q22/$Q$25,"")</f>
        <v/>
      </c>
      <c r="S22" s="6"/>
      <c r="T22" s="7"/>
      <c r="U22" s="21" t="str">
        <f t="shared" si="7"/>
        <v/>
      </c>
      <c r="V22" s="2"/>
      <c r="W22" s="20" t="str">
        <f t="shared" ref="W22:W23" si="18">IF(V22,V22/$V$25,"")</f>
        <v/>
      </c>
      <c r="X22" s="6"/>
      <c r="Y22" s="7"/>
      <c r="Z22" s="21" t="str">
        <f t="shared" ref="Z22:Z23" si="19">IF(Y22,Y22/$Y$25,"")</f>
        <v/>
      </c>
      <c r="AA22" s="2"/>
      <c r="AB22" s="20" t="str">
        <f t="shared" ref="AB22:AB23" si="20">IF(AA22,AA22/$AA$25,"")</f>
        <v/>
      </c>
      <c r="AC22" s="6"/>
      <c r="AD22" s="7"/>
      <c r="AE22" s="21" t="str">
        <f t="shared" ref="AE22:AE23" si="21">IF(AD22,AD22/$AD$25,"")</f>
        <v/>
      </c>
    </row>
    <row r="23" spans="1:31" s="40" customFormat="1" ht="39.950000000000003" customHeight="1" x14ac:dyDescent="0.25">
      <c r="A23" s="88" t="s">
        <v>47</v>
      </c>
      <c r="B23" s="2"/>
      <c r="C23" s="20" t="str">
        <f t="shared" si="12"/>
        <v/>
      </c>
      <c r="D23" s="6"/>
      <c r="E23" s="7"/>
      <c r="F23" s="21" t="str">
        <f t="shared" si="1"/>
        <v/>
      </c>
      <c r="G23" s="2"/>
      <c r="H23" s="20" t="str">
        <f t="shared" si="13"/>
        <v/>
      </c>
      <c r="I23" s="6"/>
      <c r="J23" s="7"/>
      <c r="K23" s="21" t="str">
        <f t="shared" si="14"/>
        <v/>
      </c>
      <c r="L23" s="2"/>
      <c r="M23" s="20" t="str">
        <f t="shared" si="15"/>
        <v/>
      </c>
      <c r="N23" s="6"/>
      <c r="O23" s="7"/>
      <c r="P23" s="21" t="str">
        <f t="shared" si="16"/>
        <v/>
      </c>
      <c r="Q23" s="2"/>
      <c r="R23" s="20" t="str">
        <f t="shared" si="17"/>
        <v/>
      </c>
      <c r="S23" s="6"/>
      <c r="T23" s="7"/>
      <c r="U23" s="21" t="str">
        <f t="shared" si="7"/>
        <v/>
      </c>
      <c r="V23" s="2"/>
      <c r="W23" s="20" t="str">
        <f t="shared" si="18"/>
        <v/>
      </c>
      <c r="X23" s="6"/>
      <c r="Y23" s="7"/>
      <c r="Z23" s="21" t="str">
        <f t="shared" si="19"/>
        <v/>
      </c>
      <c r="AA23" s="2"/>
      <c r="AB23" s="20" t="str">
        <f t="shared" si="20"/>
        <v/>
      </c>
      <c r="AC23" s="6"/>
      <c r="AD23" s="7"/>
      <c r="AE23" s="21" t="str">
        <f t="shared" si="21"/>
        <v/>
      </c>
    </row>
    <row r="24" spans="1:31" s="40" customFormat="1" ht="36" customHeight="1" x14ac:dyDescent="0.25">
      <c r="A24" s="90" t="s">
        <v>52</v>
      </c>
      <c r="B24" s="64"/>
      <c r="C24" s="62" t="str">
        <f t="shared" ref="C24" si="22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23">IF(G24,G24/$G$25,"")</f>
        <v/>
      </c>
      <c r="I24" s="65"/>
      <c r="J24" s="66"/>
      <c r="K24" s="63" t="str">
        <f t="shared" ref="K24" si="24">IF(J24,J24/$J$25,"")</f>
        <v/>
      </c>
      <c r="L24" s="64"/>
      <c r="M24" s="62" t="str">
        <f t="shared" ref="M24" si="25">IF(L24,L24/$L$25,"")</f>
        <v/>
      </c>
      <c r="N24" s="65"/>
      <c r="O24" s="66"/>
      <c r="P24" s="63" t="str">
        <f t="shared" ref="P24" si="26">IF(O24,O24/$O$25,"")</f>
        <v/>
      </c>
      <c r="Q24" s="64"/>
      <c r="R24" s="62" t="str">
        <f t="shared" ref="R24" si="27">IF(Q24,Q24/$Q$25,"")</f>
        <v/>
      </c>
      <c r="S24" s="65"/>
      <c r="T24" s="66"/>
      <c r="U24" s="63" t="str">
        <f t="shared" si="7"/>
        <v/>
      </c>
      <c r="V24" s="64"/>
      <c r="W24" s="62" t="str">
        <f t="shared" ref="W24" si="28">IF(V24,V24/$V$25,"")</f>
        <v/>
      </c>
      <c r="X24" s="65"/>
      <c r="Y24" s="66"/>
      <c r="Z24" s="63" t="str">
        <f t="shared" ref="Z24" si="29">IF(Y24,Y24/$Y$25,"")</f>
        <v/>
      </c>
      <c r="AA24" s="64"/>
      <c r="AB24" s="20" t="str">
        <f t="shared" ref="AB24" si="30">IF(AA24,AA24/$AA$25,"")</f>
        <v/>
      </c>
      <c r="AC24" s="65"/>
      <c r="AD24" s="66"/>
      <c r="AE24" s="63" t="str">
        <f t="shared" ref="AE24" si="31">IF(AD24,AD24/$AD$25,"")</f>
        <v/>
      </c>
    </row>
    <row r="25" spans="1:31" ht="33" customHeight="1" thickBot="1" x14ac:dyDescent="0.3">
      <c r="A25" s="78" t="s">
        <v>0</v>
      </c>
      <c r="B25" s="16">
        <f t="shared" ref="B25:AE25" si="32">SUM(B13:B24)</f>
        <v>10</v>
      </c>
      <c r="C25" s="17">
        <f t="shared" si="32"/>
        <v>1</v>
      </c>
      <c r="D25" s="18">
        <f t="shared" si="32"/>
        <v>1611332.05</v>
      </c>
      <c r="E25" s="18">
        <f t="shared" si="32"/>
        <v>1949711.77</v>
      </c>
      <c r="F25" s="19">
        <f t="shared" si="32"/>
        <v>0.99999999999999989</v>
      </c>
      <c r="G25" s="16">
        <f t="shared" si="32"/>
        <v>23</v>
      </c>
      <c r="H25" s="17">
        <f t="shared" si="32"/>
        <v>1</v>
      </c>
      <c r="I25" s="18">
        <f t="shared" si="32"/>
        <v>2231055.71</v>
      </c>
      <c r="J25" s="18">
        <f t="shared" si="32"/>
        <v>2699577.4</v>
      </c>
      <c r="K25" s="19">
        <f t="shared" si="32"/>
        <v>1</v>
      </c>
      <c r="L25" s="16">
        <f t="shared" si="32"/>
        <v>0</v>
      </c>
      <c r="M25" s="17">
        <f t="shared" si="32"/>
        <v>0</v>
      </c>
      <c r="N25" s="18">
        <f t="shared" si="32"/>
        <v>0</v>
      </c>
      <c r="O25" s="18">
        <f t="shared" si="32"/>
        <v>0</v>
      </c>
      <c r="P25" s="19">
        <f t="shared" si="32"/>
        <v>0</v>
      </c>
      <c r="Q25" s="16">
        <f t="shared" si="32"/>
        <v>0</v>
      </c>
      <c r="R25" s="17">
        <f t="shared" si="32"/>
        <v>0</v>
      </c>
      <c r="S25" s="18">
        <f t="shared" si="32"/>
        <v>0</v>
      </c>
      <c r="T25" s="18">
        <f t="shared" si="32"/>
        <v>0</v>
      </c>
      <c r="U25" s="19">
        <f t="shared" si="32"/>
        <v>0</v>
      </c>
      <c r="V25" s="16">
        <f t="shared" si="32"/>
        <v>0</v>
      </c>
      <c r="W25" s="17">
        <f t="shared" si="32"/>
        <v>0</v>
      </c>
      <c r="X25" s="18">
        <f t="shared" si="32"/>
        <v>0</v>
      </c>
      <c r="Y25" s="18">
        <f t="shared" si="32"/>
        <v>0</v>
      </c>
      <c r="Z25" s="19">
        <f t="shared" si="32"/>
        <v>0</v>
      </c>
      <c r="AA25" s="16">
        <f t="shared" si="32"/>
        <v>0</v>
      </c>
      <c r="AB25" s="17">
        <f t="shared" si="32"/>
        <v>0</v>
      </c>
      <c r="AC25" s="18">
        <f t="shared" si="32"/>
        <v>0</v>
      </c>
      <c r="AD25" s="18">
        <f t="shared" si="32"/>
        <v>0</v>
      </c>
      <c r="AE25" s="19">
        <f t="shared" si="32"/>
        <v>0</v>
      </c>
    </row>
    <row r="26" spans="1:31" s="24" customFormat="1" ht="18" customHeight="1" x14ac:dyDescent="0.25">
      <c r="B26" s="25"/>
      <c r="H26" s="25"/>
      <c r="N26" s="25"/>
    </row>
    <row r="27" spans="1:31" s="47" customFormat="1" ht="34.15" hidden="1" customHeight="1" x14ac:dyDescent="0.25">
      <c r="A27" s="142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149999999999999" hidden="1" customHeight="1" x14ac:dyDescent="0.25">
      <c r="A28" s="144" t="str">
        <f>'CONTRACTACIO 1r TR 2024'!A28:Q28</f>
        <v>https://bcnroc.ajuntament.barcelona.cat/jspui/bitstream/11703/128073/5/GM_pressupost-general_2023.pdf#page=269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" customHeight="1" x14ac:dyDescent="0.25">
      <c r="A29" s="138" t="s">
        <v>36</v>
      </c>
      <c r="B29" s="138"/>
      <c r="C29" s="138"/>
      <c r="D29" s="138"/>
      <c r="E29" s="138"/>
      <c r="F29" s="138"/>
      <c r="G29" s="138"/>
      <c r="H29" s="138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25">
      <c r="A31" s="119" t="s">
        <v>10</v>
      </c>
      <c r="B31" s="124" t="s">
        <v>17</v>
      </c>
      <c r="C31" s="125"/>
      <c r="D31" s="125"/>
      <c r="E31" s="125"/>
      <c r="F31" s="126"/>
      <c r="G31" s="24"/>
      <c r="J31" s="130" t="s">
        <v>15</v>
      </c>
      <c r="K31" s="131"/>
      <c r="L31" s="124" t="s">
        <v>16</v>
      </c>
      <c r="M31" s="125"/>
      <c r="N31" s="125"/>
      <c r="O31" s="125"/>
      <c r="P31" s="126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">
      <c r="A32" s="120"/>
      <c r="B32" s="127"/>
      <c r="C32" s="128"/>
      <c r="D32" s="128"/>
      <c r="E32" s="128"/>
      <c r="F32" s="129"/>
      <c r="G32" s="24"/>
      <c r="J32" s="132"/>
      <c r="K32" s="133"/>
      <c r="L32" s="127"/>
      <c r="M32" s="128"/>
      <c r="N32" s="128"/>
      <c r="O32" s="128"/>
      <c r="P32" s="129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5" customHeight="1" thickBot="1" x14ac:dyDescent="0.3">
      <c r="A33" s="121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34"/>
      <c r="K33" s="135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25">
      <c r="A34" s="39" t="s">
        <v>25</v>
      </c>
      <c r="B34" s="9">
        <f t="shared" ref="B34:B45" si="33">B13+G13+L13+Q13+AA13+V13</f>
        <v>12</v>
      </c>
      <c r="C34" s="8">
        <f t="shared" ref="C34:C45" si="34">IF(B34,B34/$B$46,"")</f>
        <v>0.36363636363636365</v>
      </c>
      <c r="D34" s="10">
        <f t="shared" ref="D34:D45" si="35">D13+I13+N13+S13+AC13+X13</f>
        <v>2917788.91</v>
      </c>
      <c r="E34" s="11">
        <f t="shared" ref="E34:E45" si="36">E13+J13+O13+T13+AD13+Y13</f>
        <v>3530524.57</v>
      </c>
      <c r="F34" s="21">
        <f t="shared" ref="F34:F42" si="37">IF(E34,E34/$E$46,"")</f>
        <v>0.75936867785747986</v>
      </c>
      <c r="J34" s="99" t="s">
        <v>3</v>
      </c>
      <c r="K34" s="100"/>
      <c r="L34" s="54">
        <f>B25</f>
        <v>10</v>
      </c>
      <c r="M34" s="8">
        <f t="shared" ref="M34:M39" si="38">IF(L34,L34/$L$40,"")</f>
        <v>0.30303030303030304</v>
      </c>
      <c r="N34" s="55">
        <f>D25</f>
        <v>1611332.05</v>
      </c>
      <c r="O34" s="55">
        <f>E25</f>
        <v>1949711.77</v>
      </c>
      <c r="P34" s="56">
        <f t="shared" ref="P34:P39" si="39">IF(O34,O34/$O$40,"")</f>
        <v>0.41935695946397761</v>
      </c>
    </row>
    <row r="35" spans="1:33" s="24" customFormat="1" ht="30" customHeight="1" x14ac:dyDescent="0.25">
      <c r="A35" s="41" t="s">
        <v>18</v>
      </c>
      <c r="B35" s="12">
        <f t="shared" si="33"/>
        <v>5</v>
      </c>
      <c r="C35" s="8">
        <f t="shared" si="34"/>
        <v>0.15151515151515152</v>
      </c>
      <c r="D35" s="13">
        <f t="shared" si="35"/>
        <v>771537.40999999992</v>
      </c>
      <c r="E35" s="14">
        <f t="shared" si="36"/>
        <v>933560.27</v>
      </c>
      <c r="F35" s="21">
        <f t="shared" si="37"/>
        <v>0.20079634453023279</v>
      </c>
      <c r="J35" s="95" t="s">
        <v>1</v>
      </c>
      <c r="K35" s="96"/>
      <c r="L35" s="57">
        <f>G25</f>
        <v>23</v>
      </c>
      <c r="M35" s="8">
        <f t="shared" si="38"/>
        <v>0.69696969696969702</v>
      </c>
      <c r="N35" s="58">
        <f>I25</f>
        <v>2231055.71</v>
      </c>
      <c r="O35" s="58">
        <f>J25</f>
        <v>2699577.4</v>
      </c>
      <c r="P35" s="56">
        <f t="shared" si="39"/>
        <v>0.58064304053602245</v>
      </c>
    </row>
    <row r="36" spans="1:33" ht="30" customHeight="1" x14ac:dyDescent="0.25">
      <c r="A36" s="41" t="s">
        <v>19</v>
      </c>
      <c r="B36" s="12">
        <f t="shared" si="33"/>
        <v>1</v>
      </c>
      <c r="C36" s="8">
        <f t="shared" si="34"/>
        <v>3.0303030303030304E-2</v>
      </c>
      <c r="D36" s="13">
        <f t="shared" si="35"/>
        <v>54825.35</v>
      </c>
      <c r="E36" s="14">
        <f t="shared" si="36"/>
        <v>66338.67</v>
      </c>
      <c r="F36" s="21">
        <f t="shared" si="37"/>
        <v>1.4268561832646773E-2</v>
      </c>
      <c r="G36" s="24"/>
      <c r="J36" s="95" t="s">
        <v>2</v>
      </c>
      <c r="K36" s="96"/>
      <c r="L36" s="57">
        <f>L25</f>
        <v>0</v>
      </c>
      <c r="M36" s="8" t="str">
        <f t="shared" si="38"/>
        <v/>
      </c>
      <c r="N36" s="58">
        <f>N25</f>
        <v>0</v>
      </c>
      <c r="O36" s="58">
        <f>O25</f>
        <v>0</v>
      </c>
      <c r="P36" s="56" t="str">
        <f t="shared" si="39"/>
        <v/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25">
      <c r="A37" s="41" t="s">
        <v>26</v>
      </c>
      <c r="B37" s="12">
        <f t="shared" si="33"/>
        <v>0</v>
      </c>
      <c r="C37" s="8" t="str">
        <f t="shared" si="34"/>
        <v/>
      </c>
      <c r="D37" s="13">
        <f t="shared" si="35"/>
        <v>0</v>
      </c>
      <c r="E37" s="14">
        <f t="shared" si="36"/>
        <v>0</v>
      </c>
      <c r="F37" s="21" t="str">
        <f t="shared" si="37"/>
        <v/>
      </c>
      <c r="G37" s="24"/>
      <c r="J37" s="95" t="s">
        <v>34</v>
      </c>
      <c r="K37" s="96"/>
      <c r="L37" s="57">
        <f>Q25</f>
        <v>0</v>
      </c>
      <c r="M37" s="8" t="str">
        <f t="shared" si="38"/>
        <v/>
      </c>
      <c r="N37" s="58">
        <f>S25</f>
        <v>0</v>
      </c>
      <c r="O37" s="58">
        <f>T25</f>
        <v>0</v>
      </c>
      <c r="P37" s="56" t="str">
        <f t="shared" si="3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27</v>
      </c>
      <c r="B38" s="15">
        <f t="shared" si="33"/>
        <v>0</v>
      </c>
      <c r="C38" s="8" t="str">
        <f t="shared" si="34"/>
        <v/>
      </c>
      <c r="D38" s="13">
        <f t="shared" si="35"/>
        <v>0</v>
      </c>
      <c r="E38" s="22">
        <f t="shared" si="36"/>
        <v>0</v>
      </c>
      <c r="F38" s="21" t="str">
        <f t="shared" si="37"/>
        <v/>
      </c>
      <c r="G38" s="24"/>
      <c r="J38" s="95" t="s">
        <v>5</v>
      </c>
      <c r="K38" s="96"/>
      <c r="L38" s="57">
        <f>V25</f>
        <v>0</v>
      </c>
      <c r="M38" s="8" t="str">
        <f t="shared" si="38"/>
        <v/>
      </c>
      <c r="N38" s="58">
        <f>X25</f>
        <v>0</v>
      </c>
      <c r="O38" s="58">
        <f>Y25</f>
        <v>0</v>
      </c>
      <c r="P38" s="56" t="str">
        <f t="shared" si="3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2" t="s">
        <v>33</v>
      </c>
      <c r="B39" s="15">
        <f t="shared" si="33"/>
        <v>0</v>
      </c>
      <c r="C39" s="8" t="str">
        <f t="shared" si="34"/>
        <v/>
      </c>
      <c r="D39" s="13">
        <f t="shared" si="35"/>
        <v>0</v>
      </c>
      <c r="E39" s="22">
        <f t="shared" si="36"/>
        <v>0</v>
      </c>
      <c r="F39" s="21" t="str">
        <f t="shared" si="37"/>
        <v/>
      </c>
      <c r="G39" s="24"/>
      <c r="J39" s="95" t="s">
        <v>4</v>
      </c>
      <c r="K39" s="96"/>
      <c r="L39" s="57">
        <f>AA25</f>
        <v>0</v>
      </c>
      <c r="M39" s="8" t="str">
        <f t="shared" si="38"/>
        <v/>
      </c>
      <c r="N39" s="58">
        <f>AC25</f>
        <v>0</v>
      </c>
      <c r="O39" s="58">
        <f>AD25</f>
        <v>0</v>
      </c>
      <c r="P39" s="56" t="str">
        <f t="shared" si="3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">
      <c r="A40" s="42" t="s">
        <v>28</v>
      </c>
      <c r="B40" s="12">
        <f t="shared" si="33"/>
        <v>0</v>
      </c>
      <c r="C40" s="8" t="str">
        <f t="shared" si="34"/>
        <v/>
      </c>
      <c r="D40" s="13">
        <f t="shared" si="35"/>
        <v>0</v>
      </c>
      <c r="E40" s="14">
        <f t="shared" si="36"/>
        <v>0</v>
      </c>
      <c r="F40" s="21" t="str">
        <f t="shared" si="37"/>
        <v/>
      </c>
      <c r="G40" s="24"/>
      <c r="J40" s="97" t="s">
        <v>0</v>
      </c>
      <c r="K40" s="98"/>
      <c r="L40" s="79">
        <f>SUM(L34:L39)</f>
        <v>33</v>
      </c>
      <c r="M40" s="17">
        <f>SUM(M34:M39)</f>
        <v>1</v>
      </c>
      <c r="N40" s="80">
        <f>SUM(N34:N39)</f>
        <v>3842387.76</v>
      </c>
      <c r="O40" s="81">
        <f>SUM(O34:O39)</f>
        <v>4649289.17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3" t="s">
        <v>29</v>
      </c>
      <c r="B41" s="12">
        <f t="shared" si="33"/>
        <v>15</v>
      </c>
      <c r="C41" s="8">
        <f t="shared" si="34"/>
        <v>0.45454545454545453</v>
      </c>
      <c r="D41" s="13">
        <f t="shared" si="35"/>
        <v>98236.09</v>
      </c>
      <c r="E41" s="14">
        <f t="shared" si="36"/>
        <v>118865.66</v>
      </c>
      <c r="F41" s="21">
        <f t="shared" si="37"/>
        <v>2.5566415779640569E-2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25">
      <c r="A42" s="44" t="s">
        <v>32</v>
      </c>
      <c r="B42" s="12">
        <f t="shared" si="33"/>
        <v>0</v>
      </c>
      <c r="C42" s="8" t="str">
        <f t="shared" si="34"/>
        <v/>
      </c>
      <c r="D42" s="13">
        <f t="shared" si="35"/>
        <v>0</v>
      </c>
      <c r="E42" s="14">
        <f t="shared" si="36"/>
        <v>0</v>
      </c>
      <c r="F42" s="21" t="str">
        <f t="shared" si="37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25">
      <c r="A43" s="76" t="s">
        <v>45</v>
      </c>
      <c r="B43" s="12">
        <f t="shared" si="33"/>
        <v>0</v>
      </c>
      <c r="C43" s="8" t="str">
        <f t="shared" si="34"/>
        <v/>
      </c>
      <c r="D43" s="13">
        <f t="shared" si="35"/>
        <v>0</v>
      </c>
      <c r="E43" s="14">
        <f t="shared" si="36"/>
        <v>0</v>
      </c>
      <c r="F43" s="21" t="str">
        <f t="shared" ref="F43" si="40">IF(E43,E43/$E$46,"")</f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88" t="s">
        <v>47</v>
      </c>
      <c r="B44" s="12">
        <f t="shared" si="33"/>
        <v>0</v>
      </c>
      <c r="C44" s="8" t="str">
        <f t="shared" si="34"/>
        <v/>
      </c>
      <c r="D44" s="13">
        <f t="shared" si="35"/>
        <v>0</v>
      </c>
      <c r="E44" s="14">
        <f t="shared" si="36"/>
        <v>0</v>
      </c>
      <c r="F44" s="21" t="str">
        <f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52</v>
      </c>
      <c r="B45" s="12">
        <f t="shared" si="33"/>
        <v>0</v>
      </c>
      <c r="C45" s="8" t="str">
        <f t="shared" si="34"/>
        <v/>
      </c>
      <c r="D45" s="13">
        <f t="shared" si="35"/>
        <v>0</v>
      </c>
      <c r="E45" s="14">
        <f t="shared" si="36"/>
        <v>0</v>
      </c>
      <c r="F45" s="21" t="str">
        <f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">
      <c r="A46" s="61" t="s">
        <v>0</v>
      </c>
      <c r="B46" s="16">
        <f>SUM(B34:B45)</f>
        <v>33</v>
      </c>
      <c r="C46" s="17">
        <f>SUM(C34:C45)</f>
        <v>1</v>
      </c>
      <c r="D46" s="18">
        <f>SUM(D34:D45)</f>
        <v>3842387.7600000002</v>
      </c>
      <c r="E46" s="18">
        <f>SUM(E34:E45)</f>
        <v>4649289.17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25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25">
      <c r="B48" s="25"/>
      <c r="H48" s="25"/>
      <c r="N48" s="25"/>
    </row>
    <row r="49" spans="2:14" s="24" customFormat="1" x14ac:dyDescent="0.25">
      <c r="B49" s="25"/>
      <c r="H49" s="25"/>
      <c r="N49" s="25"/>
    </row>
    <row r="50" spans="2:14" s="24" customFormat="1" x14ac:dyDescent="0.25">
      <c r="B50" s="25"/>
      <c r="H50" s="25"/>
      <c r="N50" s="25"/>
    </row>
    <row r="51" spans="2:14" s="24" customFormat="1" x14ac:dyDescent="0.25">
      <c r="B51" s="25"/>
      <c r="H51" s="25"/>
      <c r="N51" s="25"/>
    </row>
    <row r="52" spans="2:14" s="24" customFormat="1" x14ac:dyDescent="0.25">
      <c r="B52" s="25"/>
      <c r="H52" s="25"/>
      <c r="N52" s="25"/>
    </row>
    <row r="53" spans="2:14" s="24" customFormat="1" x14ac:dyDescent="0.25">
      <c r="B53" s="25"/>
      <c r="H53" s="25"/>
      <c r="N53" s="25"/>
    </row>
    <row r="54" spans="2:14" s="24" customFormat="1" x14ac:dyDescent="0.25">
      <c r="B54" s="25"/>
      <c r="H54" s="25"/>
      <c r="N54" s="25"/>
    </row>
    <row r="55" spans="2:14" s="24" customFormat="1" x14ac:dyDescent="0.25">
      <c r="B55" s="25"/>
      <c r="H55" s="25"/>
      <c r="N55" s="25"/>
    </row>
    <row r="56" spans="2:14" s="24" customFormat="1" x14ac:dyDescent="0.25">
      <c r="B56" s="25"/>
      <c r="H56" s="25"/>
      <c r="N56" s="25"/>
    </row>
    <row r="57" spans="2:14" s="24" customFormat="1" x14ac:dyDescent="0.25">
      <c r="B57" s="25"/>
      <c r="H57" s="25"/>
      <c r="N57" s="25"/>
    </row>
    <row r="58" spans="2:14" s="24" customFormat="1" x14ac:dyDescent="0.25">
      <c r="B58" s="25"/>
      <c r="H58" s="25"/>
      <c r="N58" s="25"/>
    </row>
    <row r="59" spans="2:14" s="24" customFormat="1" x14ac:dyDescent="0.25">
      <c r="B59" s="25"/>
      <c r="H59" s="25"/>
      <c r="N59" s="25"/>
    </row>
    <row r="60" spans="2:14" s="24" customFormat="1" x14ac:dyDescent="0.25">
      <c r="B60" s="25"/>
      <c r="H60" s="25"/>
      <c r="N60" s="25"/>
    </row>
    <row r="61" spans="2:14" s="24" customFormat="1" x14ac:dyDescent="0.25">
      <c r="B61" s="25"/>
      <c r="H61" s="25"/>
      <c r="N61" s="25"/>
    </row>
    <row r="62" spans="2:14" s="24" customFormat="1" x14ac:dyDescent="0.25">
      <c r="B62" s="25"/>
      <c r="H62" s="25"/>
      <c r="N62" s="25"/>
    </row>
    <row r="63" spans="2:14" s="24" customFormat="1" x14ac:dyDescent="0.25">
      <c r="B63" s="25"/>
      <c r="H63" s="25"/>
      <c r="N63" s="25"/>
    </row>
    <row r="64" spans="2:14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25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25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J40:K40"/>
    <mergeCell ref="J34:K34"/>
    <mergeCell ref="J35:K35"/>
    <mergeCell ref="J36:K36"/>
    <mergeCell ref="J37:K37"/>
    <mergeCell ref="J39:K39"/>
    <mergeCell ref="J38:K38"/>
    <mergeCell ref="A27:Q27"/>
    <mergeCell ref="A29:H29"/>
    <mergeCell ref="A31:A33"/>
    <mergeCell ref="B31:F32"/>
    <mergeCell ref="J31:K33"/>
    <mergeCell ref="L31:P32"/>
    <mergeCell ref="A28:Q28"/>
    <mergeCell ref="B10:AE10"/>
    <mergeCell ref="A11:A12"/>
    <mergeCell ref="B11:F11"/>
    <mergeCell ref="G11:K11"/>
    <mergeCell ref="L11:P11"/>
    <mergeCell ref="Q11:U11"/>
    <mergeCell ref="AA11:AE11"/>
    <mergeCell ref="V11:Z11"/>
  </mergeCells>
  <hyperlinks>
    <hyperlink ref="A28" r:id="rId1" location="page=218" display="https://bcnroc.ajuntament.barcelona.cat/jspui/bitstream/11703/117122/5/GM_Pressupost_2020.pdf#page=218" xr:uid="{00000000-0004-0000-01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4:C45 M34:M39 C34:C43" formula="1"/>
    <ignoredError sqref="B8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G108"/>
  <sheetViews>
    <sheetView showGridLines="0" showZeros="0" topLeftCell="A20" zoomScale="80" zoomScaleNormal="80" workbookViewId="0">
      <selection activeCell="I44" sqref="I44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39</v>
      </c>
      <c r="B7" s="30" t="s">
        <v>57</v>
      </c>
      <c r="C7" s="31"/>
      <c r="D7" s="31"/>
      <c r="E7" s="31"/>
      <c r="F7" s="31"/>
      <c r="H7" s="69"/>
      <c r="I7" s="84" t="s">
        <v>46</v>
      </c>
      <c r="J7" s="85">
        <v>45595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2024'!B8</f>
        <v>Institut Municipal de Mercats de Barcelona (IMMB)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19.899999999999999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01" t="s">
        <v>6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3"/>
    </row>
    <row r="11" spans="1:31" ht="30" customHeight="1" thickBot="1" x14ac:dyDescent="0.3">
      <c r="A11" s="136" t="s">
        <v>10</v>
      </c>
      <c r="B11" s="104" t="s">
        <v>3</v>
      </c>
      <c r="C11" s="105"/>
      <c r="D11" s="105"/>
      <c r="E11" s="105"/>
      <c r="F11" s="106"/>
      <c r="G11" s="107" t="s">
        <v>1</v>
      </c>
      <c r="H11" s="108"/>
      <c r="I11" s="108"/>
      <c r="J11" s="108"/>
      <c r="K11" s="109"/>
      <c r="L11" s="122" t="s">
        <v>2</v>
      </c>
      <c r="M11" s="123"/>
      <c r="N11" s="123"/>
      <c r="O11" s="123"/>
      <c r="P11" s="123"/>
      <c r="Q11" s="110" t="s">
        <v>34</v>
      </c>
      <c r="R11" s="111"/>
      <c r="S11" s="111"/>
      <c r="T11" s="111"/>
      <c r="U11" s="112"/>
      <c r="V11" s="116" t="s">
        <v>5</v>
      </c>
      <c r="W11" s="117"/>
      <c r="X11" s="117"/>
      <c r="Y11" s="117"/>
      <c r="Z11" s="118"/>
      <c r="AA11" s="113" t="s">
        <v>4</v>
      </c>
      <c r="AB11" s="114"/>
      <c r="AC11" s="114"/>
      <c r="AD11" s="114"/>
      <c r="AE11" s="115"/>
    </row>
    <row r="12" spans="1:31" ht="39" customHeight="1" thickBot="1" x14ac:dyDescent="0.3">
      <c r="A12" s="137"/>
      <c r="B12" s="32" t="s">
        <v>7</v>
      </c>
      <c r="C12" s="33" t="s">
        <v>8</v>
      </c>
      <c r="D12" s="34" t="s">
        <v>43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20" t="str">
        <f t="shared" ref="C13:C23" si="0">IF(B13,B13/$B$25,"")</f>
        <v/>
      </c>
      <c r="D13" s="4"/>
      <c r="E13" s="5"/>
      <c r="F13" s="21" t="str">
        <f t="shared" ref="F13:F24" si="1">IF(E13,E13/$E$25,"")</f>
        <v/>
      </c>
      <c r="G13" s="1">
        <v>2</v>
      </c>
      <c r="H13" s="20">
        <f t="shared" ref="H13:H23" si="2">IF(G13,G13/$G$25,"")</f>
        <v>0.2</v>
      </c>
      <c r="I13" s="4">
        <v>126378.96</v>
      </c>
      <c r="J13" s="5">
        <v>152918.54</v>
      </c>
      <c r="K13" s="21">
        <f t="shared" ref="K13:K23" si="3">IF(J13,J13/$J$25,"")</f>
        <v>0.54590005935274033</v>
      </c>
      <c r="L13" s="1"/>
      <c r="M13" s="20" t="str">
        <f t="shared" ref="M13:M23" si="4">IF(L13,L13/$L$25,"")</f>
        <v/>
      </c>
      <c r="N13" s="4"/>
      <c r="O13" s="5"/>
      <c r="P13" s="21" t="str">
        <f t="shared" ref="P13:P23" si="5">IF(O13,O13/$O$25,"")</f>
        <v/>
      </c>
      <c r="Q13" s="1"/>
      <c r="R13" s="20" t="str">
        <f t="shared" ref="R13:R23" si="6">IF(Q13,Q13/$Q$25,"")</f>
        <v/>
      </c>
      <c r="S13" s="4"/>
      <c r="T13" s="5"/>
      <c r="U13" s="21" t="str">
        <f t="shared" ref="U13:U24" si="7">IF(T13,T13/$T$25,"")</f>
        <v/>
      </c>
      <c r="V13" s="1"/>
      <c r="W13" s="20" t="str">
        <f t="shared" ref="W13:W23" si="8">IF(V13,V13/$V$25,"")</f>
        <v/>
      </c>
      <c r="X13" s="4"/>
      <c r="Y13" s="5"/>
      <c r="Z13" s="21" t="str">
        <f t="shared" ref="Z13:Z23" si="9">IF(Y13,Y13/$Y$25,"")</f>
        <v/>
      </c>
      <c r="AA13" s="1"/>
      <c r="AB13" s="20" t="str">
        <f t="shared" ref="AB13:AB23" si="10">IF(AA13,AA13/$AA$25,"")</f>
        <v/>
      </c>
      <c r="AC13" s="4"/>
      <c r="AD13" s="5"/>
      <c r="AE13" s="21" t="str">
        <f t="shared" ref="AE13:AE23" si="11">IF(AD13,AD13/$AD$25,"")</f>
        <v/>
      </c>
    </row>
    <row r="14" spans="1:31" s="40" customFormat="1" ht="36" customHeight="1" x14ac:dyDescent="0.25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>
        <v>1</v>
      </c>
      <c r="H15" s="20">
        <f t="shared" si="2"/>
        <v>0.1</v>
      </c>
      <c r="I15" s="6">
        <v>39000</v>
      </c>
      <c r="J15" s="7">
        <v>47190</v>
      </c>
      <c r="K15" s="21">
        <f t="shared" si="3"/>
        <v>0.16846239704391511</v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>
        <v>1</v>
      </c>
      <c r="W18" s="62">
        <f t="shared" si="8"/>
        <v>1</v>
      </c>
      <c r="X18" s="65">
        <v>5000</v>
      </c>
      <c r="Y18" s="66">
        <v>6050</v>
      </c>
      <c r="Z18" s="63">
        <f t="shared" si="9"/>
        <v>1</v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/>
      <c r="H19" s="20" t="str">
        <f t="shared" si="2"/>
        <v/>
      </c>
      <c r="I19" s="6"/>
      <c r="J19" s="7"/>
      <c r="K19" s="21" t="str">
        <f t="shared" si="3"/>
        <v/>
      </c>
      <c r="L19" s="2"/>
      <c r="M19" s="20" t="str">
        <f t="shared" si="4"/>
        <v/>
      </c>
      <c r="N19" s="6"/>
      <c r="O19" s="7"/>
      <c r="P19" s="21" t="str">
        <f t="shared" si="5"/>
        <v/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25">
      <c r="A20" s="76" t="s">
        <v>29</v>
      </c>
      <c r="B20" s="64">
        <v>2</v>
      </c>
      <c r="C20" s="62">
        <f t="shared" si="0"/>
        <v>1</v>
      </c>
      <c r="D20" s="65">
        <v>39504.25</v>
      </c>
      <c r="E20" s="66">
        <v>47800.14</v>
      </c>
      <c r="F20" s="21">
        <f t="shared" si="1"/>
        <v>1</v>
      </c>
      <c r="G20" s="64">
        <v>7</v>
      </c>
      <c r="H20" s="62">
        <f t="shared" si="2"/>
        <v>0.7</v>
      </c>
      <c r="I20" s="65">
        <v>66126.710000000006</v>
      </c>
      <c r="J20" s="66">
        <v>80013.320000000007</v>
      </c>
      <c r="K20" s="63">
        <f t="shared" si="3"/>
        <v>0.28563754360334465</v>
      </c>
      <c r="L20" s="64"/>
      <c r="M20" s="62" t="str">
        <f t="shared" si="4"/>
        <v/>
      </c>
      <c r="N20" s="65"/>
      <c r="O20" s="66"/>
      <c r="P20" s="63" t="str">
        <f t="shared" si="5"/>
        <v/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50000000000003" hidden="1" customHeight="1" x14ac:dyDescent="0.25">
      <c r="A21" s="44" t="s">
        <v>42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6"/>
      <c r="J22" s="7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6"/>
      <c r="Y22" s="7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0" customFormat="1" ht="39.950000000000003" customHeight="1" x14ac:dyDescent="0.25">
      <c r="A23" s="88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/>
      <c r="H23" s="20" t="str">
        <f t="shared" si="2"/>
        <v/>
      </c>
      <c r="I23" s="6"/>
      <c r="J23" s="7"/>
      <c r="K23" s="21" t="str">
        <f t="shared" si="3"/>
        <v/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6"/>
      <c r="Y23" s="7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0" customFormat="1" ht="36" customHeight="1" x14ac:dyDescent="0.25">
      <c r="A24" s="90" t="s">
        <v>52</v>
      </c>
      <c r="B24" s="64"/>
      <c r="C24" s="62" t="str">
        <f t="shared" ref="C24" si="12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13">IF(G24,G24/$G$25,"")</f>
        <v/>
      </c>
      <c r="I24" s="65"/>
      <c r="J24" s="66"/>
      <c r="K24" s="63" t="str">
        <f t="shared" ref="K24" si="14">IF(J24,J24/$J$25,"")</f>
        <v/>
      </c>
      <c r="L24" s="64"/>
      <c r="M24" s="62" t="str">
        <f t="shared" ref="M24" si="15">IF(L24,L24/$L$25,"")</f>
        <v/>
      </c>
      <c r="N24" s="65"/>
      <c r="O24" s="66"/>
      <c r="P24" s="63" t="str">
        <f t="shared" ref="P24" si="16">IF(O24,O24/$O$25,"")</f>
        <v/>
      </c>
      <c r="Q24" s="64"/>
      <c r="R24" s="62" t="str">
        <f t="shared" ref="R24" si="17">IF(Q24,Q24/$Q$25,"")</f>
        <v/>
      </c>
      <c r="S24" s="65"/>
      <c r="T24" s="66"/>
      <c r="U24" s="63" t="str">
        <f t="shared" si="7"/>
        <v/>
      </c>
      <c r="V24" s="64"/>
      <c r="W24" s="62" t="str">
        <f t="shared" ref="W24" si="18">IF(V24,V24/$V$25,"")</f>
        <v/>
      </c>
      <c r="X24" s="65"/>
      <c r="Y24" s="66"/>
      <c r="Z24" s="63" t="str">
        <f t="shared" ref="Z24" si="19">IF(Y24,Y24/$Y$25,"")</f>
        <v/>
      </c>
      <c r="AA24" s="64"/>
      <c r="AB24" s="20" t="str">
        <f t="shared" ref="AB24" si="20">IF(AA24,AA24/$AA$25,"")</f>
        <v/>
      </c>
      <c r="AC24" s="65"/>
      <c r="AD24" s="66"/>
      <c r="AE24" s="63" t="str">
        <f t="shared" ref="AE24" si="21">IF(AD24,AD24/$AD$25,"")</f>
        <v/>
      </c>
    </row>
    <row r="25" spans="1:31" ht="33" customHeight="1" thickBot="1" x14ac:dyDescent="0.3">
      <c r="A25" s="78" t="s">
        <v>0</v>
      </c>
      <c r="B25" s="16">
        <f t="shared" ref="B25:AE25" si="22">SUM(B13:B24)</f>
        <v>2</v>
      </c>
      <c r="C25" s="17">
        <f t="shared" si="22"/>
        <v>1</v>
      </c>
      <c r="D25" s="18">
        <f t="shared" si="22"/>
        <v>39504.25</v>
      </c>
      <c r="E25" s="18">
        <f t="shared" si="22"/>
        <v>47800.14</v>
      </c>
      <c r="F25" s="19">
        <f t="shared" si="22"/>
        <v>1</v>
      </c>
      <c r="G25" s="16">
        <f t="shared" si="22"/>
        <v>10</v>
      </c>
      <c r="H25" s="17">
        <f t="shared" si="22"/>
        <v>1</v>
      </c>
      <c r="I25" s="18">
        <f t="shared" si="22"/>
        <v>231505.67000000004</v>
      </c>
      <c r="J25" s="18">
        <f t="shared" si="22"/>
        <v>280121.86</v>
      </c>
      <c r="K25" s="19">
        <f t="shared" si="22"/>
        <v>1</v>
      </c>
      <c r="L25" s="16">
        <f t="shared" si="22"/>
        <v>0</v>
      </c>
      <c r="M25" s="17">
        <f t="shared" si="22"/>
        <v>0</v>
      </c>
      <c r="N25" s="18">
        <f t="shared" si="22"/>
        <v>0</v>
      </c>
      <c r="O25" s="18">
        <f t="shared" si="22"/>
        <v>0</v>
      </c>
      <c r="P25" s="19">
        <f t="shared" si="22"/>
        <v>0</v>
      </c>
      <c r="Q25" s="16">
        <f t="shared" si="22"/>
        <v>0</v>
      </c>
      <c r="R25" s="17">
        <f t="shared" si="22"/>
        <v>0</v>
      </c>
      <c r="S25" s="18">
        <f t="shared" si="22"/>
        <v>0</v>
      </c>
      <c r="T25" s="18">
        <f t="shared" si="22"/>
        <v>0</v>
      </c>
      <c r="U25" s="19">
        <f t="shared" si="22"/>
        <v>0</v>
      </c>
      <c r="V25" s="16">
        <f t="shared" si="22"/>
        <v>1</v>
      </c>
      <c r="W25" s="17">
        <f t="shared" si="22"/>
        <v>1</v>
      </c>
      <c r="X25" s="18">
        <f t="shared" si="22"/>
        <v>5000</v>
      </c>
      <c r="Y25" s="18">
        <f t="shared" si="22"/>
        <v>6050</v>
      </c>
      <c r="Z25" s="19">
        <f t="shared" si="22"/>
        <v>1</v>
      </c>
      <c r="AA25" s="16">
        <f t="shared" si="22"/>
        <v>0</v>
      </c>
      <c r="AB25" s="17">
        <f t="shared" si="22"/>
        <v>0</v>
      </c>
      <c r="AC25" s="18">
        <f t="shared" si="22"/>
        <v>0</v>
      </c>
      <c r="AD25" s="18">
        <f t="shared" si="22"/>
        <v>0</v>
      </c>
      <c r="AE25" s="19">
        <f t="shared" si="22"/>
        <v>0</v>
      </c>
    </row>
    <row r="26" spans="1:31" s="24" customFormat="1" ht="18.75" customHeight="1" x14ac:dyDescent="0.25">
      <c r="B26" s="25"/>
      <c r="H26" s="25"/>
      <c r="N26" s="25"/>
    </row>
    <row r="27" spans="1:31" s="47" customFormat="1" ht="34.15" hidden="1" customHeight="1" x14ac:dyDescent="0.25">
      <c r="A27" s="142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149999999999999" hidden="1" customHeight="1" x14ac:dyDescent="0.25">
      <c r="A28" s="144" t="str">
        <f>'CONTRACTACIO 1r TR 2024'!A28:Q28</f>
        <v>https://bcnroc.ajuntament.barcelona.cat/jspui/bitstream/11703/128073/5/GM_pressupost-general_2023.pdf#page=269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" customHeight="1" x14ac:dyDescent="0.25">
      <c r="A29" s="138" t="s">
        <v>36</v>
      </c>
      <c r="B29" s="138"/>
      <c r="C29" s="138"/>
      <c r="D29" s="138"/>
      <c r="E29" s="138"/>
      <c r="F29" s="138"/>
      <c r="G29" s="138"/>
      <c r="H29" s="138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25">
      <c r="A31" s="119" t="s">
        <v>10</v>
      </c>
      <c r="B31" s="124" t="s">
        <v>17</v>
      </c>
      <c r="C31" s="125"/>
      <c r="D31" s="125"/>
      <c r="E31" s="125"/>
      <c r="F31" s="126"/>
      <c r="G31" s="24"/>
      <c r="J31" s="130" t="s">
        <v>15</v>
      </c>
      <c r="K31" s="131"/>
      <c r="L31" s="124" t="s">
        <v>16</v>
      </c>
      <c r="M31" s="125"/>
      <c r="N31" s="125"/>
      <c r="O31" s="125"/>
      <c r="P31" s="126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">
      <c r="A32" s="120"/>
      <c r="B32" s="139"/>
      <c r="C32" s="140"/>
      <c r="D32" s="140"/>
      <c r="E32" s="140"/>
      <c r="F32" s="141"/>
      <c r="G32" s="24"/>
      <c r="J32" s="132"/>
      <c r="K32" s="133"/>
      <c r="L32" s="127"/>
      <c r="M32" s="128"/>
      <c r="N32" s="128"/>
      <c r="O32" s="128"/>
      <c r="P32" s="129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5" customHeight="1" thickBot="1" x14ac:dyDescent="0.3">
      <c r="A33" s="121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34"/>
      <c r="K33" s="135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25">
      <c r="A34" s="39" t="s">
        <v>25</v>
      </c>
      <c r="B34" s="9">
        <f t="shared" ref="B34:B45" si="23">B13+G13+L13+Q13+AA13+V13</f>
        <v>2</v>
      </c>
      <c r="C34" s="8">
        <f t="shared" ref="C34:C42" si="24">IF(B34,B34/$B$46,"")</f>
        <v>0.15384615384615385</v>
      </c>
      <c r="D34" s="10">
        <f t="shared" ref="D34:D45" si="25">D13+I13+N13+S13+AC13+X13</f>
        <v>126378.96</v>
      </c>
      <c r="E34" s="11">
        <f t="shared" ref="E34:E45" si="26">E13+J13+O13+T13+AD13+Y13</f>
        <v>152918.54</v>
      </c>
      <c r="F34" s="21">
        <f t="shared" ref="F34:F43" si="27">IF(E34,E34/$E$46,"")</f>
        <v>0.45787832512905274</v>
      </c>
      <c r="J34" s="99" t="s">
        <v>3</v>
      </c>
      <c r="K34" s="100"/>
      <c r="L34" s="54">
        <f>B25</f>
        <v>2</v>
      </c>
      <c r="M34" s="8">
        <f>IF(L34,L34/$L$40,"")</f>
        <v>0.15384615384615385</v>
      </c>
      <c r="N34" s="55">
        <f>D25</f>
        <v>39504.25</v>
      </c>
      <c r="O34" s="55">
        <f>E25</f>
        <v>47800.14</v>
      </c>
      <c r="P34" s="56">
        <f>IF(O34,O34/$O$40,"")</f>
        <v>0.14312619021953937</v>
      </c>
    </row>
    <row r="35" spans="1:33" s="24" customFormat="1" ht="30" customHeight="1" x14ac:dyDescent="0.25">
      <c r="A35" s="41" t="s">
        <v>18</v>
      </c>
      <c r="B35" s="12">
        <f t="shared" si="23"/>
        <v>0</v>
      </c>
      <c r="C35" s="8" t="str">
        <f t="shared" si="24"/>
        <v/>
      </c>
      <c r="D35" s="13">
        <f t="shared" si="25"/>
        <v>0</v>
      </c>
      <c r="E35" s="14">
        <f t="shared" si="26"/>
        <v>0</v>
      </c>
      <c r="F35" s="21" t="str">
        <f t="shared" si="27"/>
        <v/>
      </c>
      <c r="J35" s="95" t="s">
        <v>1</v>
      </c>
      <c r="K35" s="96"/>
      <c r="L35" s="57">
        <f>G25</f>
        <v>10</v>
      </c>
      <c r="M35" s="8">
        <f>IF(L35,L35/$L$40,"")</f>
        <v>0.76923076923076927</v>
      </c>
      <c r="N35" s="58">
        <f>I25</f>
        <v>231505.67000000004</v>
      </c>
      <c r="O35" s="58">
        <f>J25</f>
        <v>280121.86</v>
      </c>
      <c r="P35" s="56">
        <f>IF(O35,O35/$O$40,"")</f>
        <v>0.83875851867821249</v>
      </c>
    </row>
    <row r="36" spans="1:33" ht="30" customHeight="1" x14ac:dyDescent="0.25">
      <c r="A36" s="41" t="s">
        <v>19</v>
      </c>
      <c r="B36" s="12">
        <f t="shared" si="23"/>
        <v>1</v>
      </c>
      <c r="C36" s="8">
        <f t="shared" si="24"/>
        <v>7.6923076923076927E-2</v>
      </c>
      <c r="D36" s="13">
        <f t="shared" si="25"/>
        <v>39000</v>
      </c>
      <c r="E36" s="14">
        <f t="shared" si="26"/>
        <v>47190</v>
      </c>
      <c r="F36" s="21">
        <f t="shared" si="27"/>
        <v>0.14129927059753511</v>
      </c>
      <c r="G36" s="24"/>
      <c r="J36" s="95" t="s">
        <v>2</v>
      </c>
      <c r="K36" s="96"/>
      <c r="L36" s="57">
        <f>L25</f>
        <v>0</v>
      </c>
      <c r="M36" s="8" t="str">
        <f>IF(L36,L36/$L$40,"")</f>
        <v/>
      </c>
      <c r="N36" s="58">
        <f>N25</f>
        <v>0</v>
      </c>
      <c r="O36" s="58">
        <f>O25</f>
        <v>0</v>
      </c>
      <c r="P36" s="56" t="str">
        <f>IF(O36,O36/$O$40,"")</f>
        <v/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25">
      <c r="A37" s="41" t="s">
        <v>26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4"/>
      <c r="J37" s="95" t="s">
        <v>34</v>
      </c>
      <c r="K37" s="96"/>
      <c r="L37" s="57">
        <f>Q25</f>
        <v>0</v>
      </c>
      <c r="M37" s="8" t="str">
        <f>IF(L37,L37/$L$40,"")</f>
        <v/>
      </c>
      <c r="N37" s="58">
        <f>S25</f>
        <v>0</v>
      </c>
      <c r="O37" s="58">
        <f>T25</f>
        <v>0</v>
      </c>
      <c r="P37" s="56" t="str">
        <f>IF(O37,O37/$O$40,"")</f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27</v>
      </c>
      <c r="B38" s="15">
        <f t="shared" si="23"/>
        <v>0</v>
      </c>
      <c r="C38" s="8" t="str">
        <f t="shared" si="24"/>
        <v/>
      </c>
      <c r="D38" s="13">
        <f t="shared" si="25"/>
        <v>0</v>
      </c>
      <c r="E38" s="22">
        <f t="shared" si="26"/>
        <v>0</v>
      </c>
      <c r="F38" s="21" t="str">
        <f t="shared" si="27"/>
        <v/>
      </c>
      <c r="G38" s="24"/>
      <c r="J38" s="95" t="s">
        <v>5</v>
      </c>
      <c r="K38" s="96"/>
      <c r="L38" s="57">
        <f>V25</f>
        <v>1</v>
      </c>
      <c r="M38" s="8">
        <f>IF(L38,L38/$L$40,"")</f>
        <v>7.6923076923076927E-2</v>
      </c>
      <c r="N38" s="58">
        <f>X25</f>
        <v>5000</v>
      </c>
      <c r="O38" s="58">
        <f>Y25</f>
        <v>6050</v>
      </c>
      <c r="P38" s="56">
        <f>IF(O38,O38/$O$40,"")</f>
        <v>1.8115291102248094E-2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2" t="s">
        <v>33</v>
      </c>
      <c r="B39" s="15">
        <f t="shared" si="23"/>
        <v>1</v>
      </c>
      <c r="C39" s="8">
        <f t="shared" si="24"/>
        <v>7.6923076923076927E-2</v>
      </c>
      <c r="D39" s="13">
        <f t="shared" si="25"/>
        <v>5000</v>
      </c>
      <c r="E39" s="22">
        <f t="shared" si="26"/>
        <v>6050</v>
      </c>
      <c r="F39" s="21">
        <f t="shared" si="27"/>
        <v>1.8115291102248094E-2</v>
      </c>
      <c r="G39" s="24"/>
      <c r="J39" s="95" t="s">
        <v>4</v>
      </c>
      <c r="K39" s="96"/>
      <c r="L39" s="57">
        <f>AA25</f>
        <v>0</v>
      </c>
      <c r="M39" s="8" t="str">
        <f t="shared" ref="M39" si="28">IF(L39,L39/$L$40,"")</f>
        <v/>
      </c>
      <c r="N39" s="58">
        <f>AC25</f>
        <v>0</v>
      </c>
      <c r="O39" s="58">
        <f>AD25</f>
        <v>0</v>
      </c>
      <c r="P39" s="56" t="str">
        <f t="shared" ref="P39" si="29">IF(O39,O39/$O$40,"")</f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">
      <c r="A40" s="42" t="s">
        <v>28</v>
      </c>
      <c r="B40" s="12">
        <f t="shared" si="23"/>
        <v>0</v>
      </c>
      <c r="C40" s="8" t="str">
        <f t="shared" si="24"/>
        <v/>
      </c>
      <c r="D40" s="13">
        <f t="shared" si="25"/>
        <v>0</v>
      </c>
      <c r="E40" s="14">
        <f t="shared" si="26"/>
        <v>0</v>
      </c>
      <c r="F40" s="21" t="str">
        <f t="shared" si="27"/>
        <v/>
      </c>
      <c r="G40" s="24"/>
      <c r="J40" s="97" t="s">
        <v>0</v>
      </c>
      <c r="K40" s="98"/>
      <c r="L40" s="79">
        <f>SUM(L34:L39)</f>
        <v>13</v>
      </c>
      <c r="M40" s="17">
        <f>SUM(M34:M39)</f>
        <v>1</v>
      </c>
      <c r="N40" s="80">
        <f>SUM(N34:N39)</f>
        <v>276009.92000000004</v>
      </c>
      <c r="O40" s="81">
        <f>SUM(O34:O39)</f>
        <v>333972</v>
      </c>
      <c r="P40" s="82">
        <f>SUM(P34:P39)</f>
        <v>0.99999999999999989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3" t="s">
        <v>29</v>
      </c>
      <c r="B41" s="12">
        <f t="shared" si="23"/>
        <v>9</v>
      </c>
      <c r="C41" s="8">
        <f t="shared" si="24"/>
        <v>0.69230769230769229</v>
      </c>
      <c r="D41" s="13">
        <f t="shared" si="25"/>
        <v>105630.96</v>
      </c>
      <c r="E41" s="14">
        <f t="shared" si="26"/>
        <v>127813.46</v>
      </c>
      <c r="F41" s="21">
        <f t="shared" si="27"/>
        <v>0.38270711317116407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25">
      <c r="A42" s="44" t="s">
        <v>32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25">
      <c r="A43" s="76" t="s">
        <v>45</v>
      </c>
      <c r="B43" s="12">
        <f t="shared" si="23"/>
        <v>0</v>
      </c>
      <c r="C43" s="8" t="str">
        <f t="shared" ref="C43:C44" si="30">IF(B43,B43/$B$46,"")</f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88" t="s">
        <v>47</v>
      </c>
      <c r="B44" s="12">
        <f t="shared" si="23"/>
        <v>0</v>
      </c>
      <c r="C44" s="8" t="str">
        <f t="shared" si="30"/>
        <v/>
      </c>
      <c r="D44" s="13">
        <f t="shared" si="25"/>
        <v>0</v>
      </c>
      <c r="E44" s="14">
        <f t="shared" si="26"/>
        <v>0</v>
      </c>
      <c r="F44" s="21" t="str">
        <f t="shared" ref="F44" si="31"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90" t="s">
        <v>52</v>
      </c>
      <c r="B45" s="12">
        <f t="shared" si="23"/>
        <v>0</v>
      </c>
      <c r="C45" s="8" t="str">
        <f t="shared" ref="C45" si="32">IF(B45,B45/$B$46,"")</f>
        <v/>
      </c>
      <c r="D45" s="13">
        <f t="shared" si="25"/>
        <v>0</v>
      </c>
      <c r="E45" s="14">
        <f t="shared" si="26"/>
        <v>0</v>
      </c>
      <c r="F45" s="21" t="str">
        <f t="shared" ref="F45" si="33"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">
      <c r="A46" s="61" t="s">
        <v>0</v>
      </c>
      <c r="B46" s="16">
        <f>SUM(B34:B45)</f>
        <v>13</v>
      </c>
      <c r="C46" s="17">
        <f>SUM(C34:C45)</f>
        <v>1</v>
      </c>
      <c r="D46" s="18">
        <f>SUM(D34:D45)</f>
        <v>276009.92000000004</v>
      </c>
      <c r="E46" s="18">
        <f>SUM(E34:E45)</f>
        <v>333972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25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25">
      <c r="B48" s="25"/>
      <c r="H48" s="25"/>
      <c r="N48" s="25"/>
    </row>
    <row r="49" spans="2:14" s="24" customFormat="1" x14ac:dyDescent="0.25">
      <c r="B49" s="25"/>
      <c r="H49" s="25"/>
      <c r="N49" s="25"/>
    </row>
    <row r="50" spans="2:14" s="24" customFormat="1" x14ac:dyDescent="0.25">
      <c r="B50" s="25"/>
      <c r="H50" s="25"/>
      <c r="N50" s="25"/>
    </row>
    <row r="51" spans="2:14" s="24" customFormat="1" x14ac:dyDescent="0.25">
      <c r="B51" s="25"/>
      <c r="H51" s="25"/>
      <c r="N51" s="25"/>
    </row>
    <row r="52" spans="2:14" s="24" customFormat="1" x14ac:dyDescent="0.25">
      <c r="B52" s="25"/>
      <c r="H52" s="25"/>
      <c r="N52" s="25"/>
    </row>
    <row r="53" spans="2:14" s="24" customFormat="1" x14ac:dyDescent="0.25">
      <c r="B53" s="25"/>
      <c r="H53" s="25"/>
      <c r="N53" s="25"/>
    </row>
    <row r="54" spans="2:14" s="24" customFormat="1" x14ac:dyDescent="0.25">
      <c r="B54" s="25"/>
      <c r="H54" s="25"/>
      <c r="N54" s="25"/>
    </row>
    <row r="55" spans="2:14" s="24" customFormat="1" x14ac:dyDescent="0.25">
      <c r="B55" s="25"/>
      <c r="H55" s="25"/>
      <c r="N55" s="25"/>
    </row>
    <row r="56" spans="2:14" s="24" customFormat="1" x14ac:dyDescent="0.25">
      <c r="B56" s="25"/>
      <c r="H56" s="25"/>
      <c r="N56" s="25"/>
    </row>
    <row r="57" spans="2:14" s="24" customFormat="1" x14ac:dyDescent="0.25">
      <c r="B57" s="25"/>
      <c r="H57" s="25"/>
      <c r="N57" s="25"/>
    </row>
    <row r="58" spans="2:14" s="24" customFormat="1" x14ac:dyDescent="0.25">
      <c r="B58" s="25"/>
      <c r="H58" s="25"/>
      <c r="N58" s="25"/>
    </row>
    <row r="59" spans="2:14" s="24" customFormat="1" x14ac:dyDescent="0.25">
      <c r="B59" s="25"/>
      <c r="H59" s="25"/>
      <c r="N59" s="25"/>
    </row>
    <row r="60" spans="2:14" s="24" customFormat="1" x14ac:dyDescent="0.25">
      <c r="B60" s="25"/>
      <c r="H60" s="25"/>
      <c r="N60" s="25"/>
    </row>
    <row r="61" spans="2:14" s="24" customFormat="1" x14ac:dyDescent="0.25">
      <c r="B61" s="25"/>
      <c r="H61" s="25"/>
      <c r="N61" s="25"/>
    </row>
    <row r="62" spans="2:14" s="24" customFormat="1" x14ac:dyDescent="0.25">
      <c r="B62" s="25"/>
      <c r="H62" s="25"/>
      <c r="N62" s="25"/>
    </row>
    <row r="63" spans="2:14" s="24" customFormat="1" x14ac:dyDescent="0.25">
      <c r="B63" s="25"/>
      <c r="H63" s="25"/>
      <c r="N63" s="25"/>
    </row>
    <row r="64" spans="2:14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25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25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J40:K40"/>
    <mergeCell ref="J34:K34"/>
    <mergeCell ref="J35:K35"/>
    <mergeCell ref="J36:K36"/>
    <mergeCell ref="J37:K37"/>
    <mergeCell ref="J38:K38"/>
    <mergeCell ref="J39:K39"/>
    <mergeCell ref="A27:Q27"/>
    <mergeCell ref="A31:A33"/>
    <mergeCell ref="B31:F32"/>
    <mergeCell ref="J31:K33"/>
    <mergeCell ref="L31:P32"/>
    <mergeCell ref="A29:H29"/>
    <mergeCell ref="A28:Q28"/>
    <mergeCell ref="B10:AE10"/>
    <mergeCell ref="A11:A12"/>
    <mergeCell ref="B11:F11"/>
    <mergeCell ref="G11:K11"/>
    <mergeCell ref="L11:P11"/>
    <mergeCell ref="Q11:U11"/>
    <mergeCell ref="V11:Z11"/>
    <mergeCell ref="AA11:AE11"/>
  </mergeCells>
  <hyperlinks>
    <hyperlink ref="A28" r:id="rId1" location="page=218" display="https://bcnroc.ajuntament.barcelona.cat/jspui/bitstream/11703/117122/5/GM_Pressupost_2020.pdf#page=218" xr:uid="{00000000-0004-0000-02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4:C45 M34:M39 C34:C43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G108"/>
  <sheetViews>
    <sheetView showGridLines="0" showZeros="0" tabSelected="1" zoomScale="80" zoomScaleNormal="80" workbookViewId="0">
      <selection activeCell="J8" sqref="J8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40</v>
      </c>
      <c r="B7" s="30" t="s">
        <v>58</v>
      </c>
      <c r="C7" s="31"/>
      <c r="D7" s="31"/>
      <c r="E7" s="31"/>
      <c r="F7" s="31"/>
      <c r="H7" s="69"/>
      <c r="I7" s="84" t="s">
        <v>46</v>
      </c>
      <c r="J7" s="85">
        <v>45929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2024'!B8</f>
        <v>Institut Municipal de Mercats de Barcelona (IMMB)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01" t="s">
        <v>6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3"/>
    </row>
    <row r="11" spans="1:31" ht="30" customHeight="1" thickBot="1" x14ac:dyDescent="0.3">
      <c r="A11" s="136" t="s">
        <v>10</v>
      </c>
      <c r="B11" s="104" t="s">
        <v>3</v>
      </c>
      <c r="C11" s="105"/>
      <c r="D11" s="105"/>
      <c r="E11" s="105"/>
      <c r="F11" s="106"/>
      <c r="G11" s="107" t="s">
        <v>1</v>
      </c>
      <c r="H11" s="108"/>
      <c r="I11" s="108"/>
      <c r="J11" s="108"/>
      <c r="K11" s="109"/>
      <c r="L11" s="122" t="s">
        <v>2</v>
      </c>
      <c r="M11" s="123"/>
      <c r="N11" s="123"/>
      <c r="O11" s="123"/>
      <c r="P11" s="123"/>
      <c r="Q11" s="110" t="s">
        <v>34</v>
      </c>
      <c r="R11" s="111"/>
      <c r="S11" s="111"/>
      <c r="T11" s="111"/>
      <c r="U11" s="112"/>
      <c r="V11" s="116" t="s">
        <v>5</v>
      </c>
      <c r="W11" s="117"/>
      <c r="X11" s="117"/>
      <c r="Y11" s="117"/>
      <c r="Z11" s="118"/>
      <c r="AA11" s="113" t="s">
        <v>4</v>
      </c>
      <c r="AB11" s="114"/>
      <c r="AC11" s="114"/>
      <c r="AD11" s="114"/>
      <c r="AE11" s="115"/>
    </row>
    <row r="12" spans="1:31" ht="39" customHeight="1" thickBot="1" x14ac:dyDescent="0.3">
      <c r="A12" s="137"/>
      <c r="B12" s="32" t="s">
        <v>7</v>
      </c>
      <c r="C12" s="33" t="s">
        <v>8</v>
      </c>
      <c r="D12" s="34" t="s">
        <v>44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>
        <v>6</v>
      </c>
      <c r="C13" s="20">
        <f t="shared" ref="C13:C21" si="0">IF(B13,B13/$B$25,"")</f>
        <v>0.42857142857142855</v>
      </c>
      <c r="D13" s="4">
        <v>1308412.6000000001</v>
      </c>
      <c r="E13" s="5">
        <v>1583179.25</v>
      </c>
      <c r="F13" s="21">
        <f t="shared" ref="F13:F24" si="1">IF(E13,E13/$E$25,"")</f>
        <v>0.83796870843463667</v>
      </c>
      <c r="G13" s="1">
        <v>13</v>
      </c>
      <c r="H13" s="20">
        <f t="shared" ref="H13:H21" si="2">IF(G13,G13/$G$25,"")</f>
        <v>0.34210526315789475</v>
      </c>
      <c r="I13" s="4">
        <v>1556089.89</v>
      </c>
      <c r="J13" s="5">
        <v>1882868.77</v>
      </c>
      <c r="K13" s="21">
        <f t="shared" ref="K13:K21" si="3">IF(J13,J13/$J$25,"")</f>
        <v>0.787196871081144</v>
      </c>
      <c r="L13" s="1"/>
      <c r="M13" s="20" t="str">
        <f>IF(L13,L13/$L$25,"")</f>
        <v/>
      </c>
      <c r="N13" s="4"/>
      <c r="O13" s="5"/>
      <c r="P13" s="21" t="str">
        <f>IF(O13,O13/$O$25,"")</f>
        <v/>
      </c>
      <c r="Q13" s="1"/>
      <c r="R13" s="20" t="str">
        <f t="shared" ref="R13:R21" si="4">IF(Q13,Q13/$Q$25,"")</f>
        <v/>
      </c>
      <c r="S13" s="4"/>
      <c r="T13" s="5"/>
      <c r="U13" s="21" t="str">
        <f t="shared" ref="U13:U24" si="5">IF(T13,T13/$T$25,"")</f>
        <v/>
      </c>
      <c r="V13" s="1"/>
      <c r="W13" s="20" t="str">
        <f t="shared" ref="W13:W21" si="6">IF(V13,V13/$V$25,"")</f>
        <v/>
      </c>
      <c r="X13" s="4"/>
      <c r="Y13" s="5"/>
      <c r="Z13" s="21" t="str">
        <f t="shared" ref="Z13:Z21" si="7">IF(Y13,Y13/$Y$25,"")</f>
        <v/>
      </c>
      <c r="AA13" s="1"/>
      <c r="AB13" s="20" t="str">
        <f t="shared" ref="AB13:AB21" si="8">IF(AA13,AA13/$AA$25,"")</f>
        <v/>
      </c>
      <c r="AC13" s="4"/>
      <c r="AD13" s="5"/>
      <c r="AE13" s="21" t="str">
        <f t="shared" ref="AE13:AE21" si="9">IF(AD13,AD13/$AD$25,"")</f>
        <v/>
      </c>
    </row>
    <row r="14" spans="1:31" s="40" customFormat="1" ht="36" customHeight="1" x14ac:dyDescent="0.25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>
        <v>3</v>
      </c>
      <c r="H14" s="20">
        <f t="shared" si="2"/>
        <v>7.8947368421052627E-2</v>
      </c>
      <c r="I14" s="6">
        <v>139715.09</v>
      </c>
      <c r="J14" s="7">
        <v>169055.26</v>
      </c>
      <c r="K14" s="21">
        <f t="shared" si="3"/>
        <v>7.0679260197092378E-2</v>
      </c>
      <c r="L14" s="2"/>
      <c r="M14" s="20" t="str">
        <f>IF(L14,L14/$L$25,"")</f>
        <v/>
      </c>
      <c r="N14" s="6"/>
      <c r="O14" s="7"/>
      <c r="P14" s="21" t="str">
        <f>IF(O14,O14/$O$25,"")</f>
        <v/>
      </c>
      <c r="Q14" s="2"/>
      <c r="R14" s="20" t="str">
        <f t="shared" si="4"/>
        <v/>
      </c>
      <c r="S14" s="6"/>
      <c r="T14" s="7"/>
      <c r="U14" s="21" t="str">
        <f t="shared" si="5"/>
        <v/>
      </c>
      <c r="V14" s="2"/>
      <c r="W14" s="20" t="str">
        <f t="shared" si="6"/>
        <v/>
      </c>
      <c r="X14" s="6"/>
      <c r="Y14" s="7"/>
      <c r="Z14" s="21" t="str">
        <f t="shared" si="7"/>
        <v/>
      </c>
      <c r="AA14" s="2"/>
      <c r="AB14" s="20" t="str">
        <f t="shared" si="8"/>
        <v/>
      </c>
      <c r="AC14" s="6"/>
      <c r="AD14" s="7"/>
      <c r="AE14" s="21" t="str">
        <f t="shared" si="9"/>
        <v/>
      </c>
    </row>
    <row r="15" spans="1:31" s="40" customFormat="1" ht="36" customHeight="1" x14ac:dyDescent="0.25">
      <c r="A15" s="41" t="s">
        <v>19</v>
      </c>
      <c r="B15" s="2">
        <v>4</v>
      </c>
      <c r="C15" s="20">
        <f t="shared" si="0"/>
        <v>0.2857142857142857</v>
      </c>
      <c r="D15" s="6">
        <v>170955.15</v>
      </c>
      <c r="E15" s="7">
        <v>206855.73</v>
      </c>
      <c r="F15" s="21">
        <f t="shared" si="1"/>
        <v>0.10948768365957547</v>
      </c>
      <c r="G15" s="2">
        <v>2</v>
      </c>
      <c r="H15" s="20">
        <f t="shared" si="2"/>
        <v>5.2631578947368418E-2</v>
      </c>
      <c r="I15" s="6">
        <v>77593.5</v>
      </c>
      <c r="J15" s="7">
        <v>93888.13</v>
      </c>
      <c r="K15" s="21">
        <f t="shared" si="3"/>
        <v>3.9253103214229687E-2</v>
      </c>
      <c r="L15" s="2"/>
      <c r="M15" s="20" t="str">
        <f>IF(L15,L15/$L$25,"")</f>
        <v/>
      </c>
      <c r="N15" s="6"/>
      <c r="O15" s="7"/>
      <c r="P15" s="21" t="str">
        <f>IF(O15,O15/$O$25,"")</f>
        <v/>
      </c>
      <c r="Q15" s="2"/>
      <c r="R15" s="20" t="str">
        <f t="shared" si="4"/>
        <v/>
      </c>
      <c r="S15" s="6"/>
      <c r="T15" s="7"/>
      <c r="U15" s="21" t="str">
        <f t="shared" si="5"/>
        <v/>
      </c>
      <c r="V15" s="2"/>
      <c r="W15" s="20" t="str">
        <f t="shared" si="6"/>
        <v/>
      </c>
      <c r="X15" s="6"/>
      <c r="Y15" s="7"/>
      <c r="Z15" s="21" t="str">
        <f t="shared" si="7"/>
        <v/>
      </c>
      <c r="AA15" s="2"/>
      <c r="AB15" s="20" t="str">
        <f t="shared" si="8"/>
        <v/>
      </c>
      <c r="AC15" s="6"/>
      <c r="AD15" s="7"/>
      <c r="AE15" s="21" t="str">
        <f t="shared" si="9"/>
        <v/>
      </c>
    </row>
    <row r="16" spans="1:31" s="40" customFormat="1" ht="36" customHeight="1" x14ac:dyDescent="0.25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>IF(L16,L16/$L$25,"")</f>
        <v/>
      </c>
      <c r="N16" s="6"/>
      <c r="O16" s="7"/>
      <c r="P16" s="21" t="str">
        <f>IF(O16,O16/$O$25,"")</f>
        <v/>
      </c>
      <c r="Q16" s="2"/>
      <c r="R16" s="20" t="str">
        <f t="shared" si="4"/>
        <v/>
      </c>
      <c r="S16" s="6"/>
      <c r="T16" s="7"/>
      <c r="U16" s="21" t="str">
        <f t="shared" si="5"/>
        <v/>
      </c>
      <c r="V16" s="2"/>
      <c r="W16" s="20" t="str">
        <f t="shared" si="6"/>
        <v/>
      </c>
      <c r="X16" s="6"/>
      <c r="Y16" s="7"/>
      <c r="Z16" s="21" t="str">
        <f t="shared" si="7"/>
        <v/>
      </c>
      <c r="AA16" s="2"/>
      <c r="AB16" s="20" t="str">
        <f t="shared" si="8"/>
        <v/>
      </c>
      <c r="AC16" s="6"/>
      <c r="AD16" s="7"/>
      <c r="AE16" s="21" t="str">
        <f t="shared" si="9"/>
        <v/>
      </c>
    </row>
    <row r="17" spans="1:31" s="40" customFormat="1" ht="36" customHeight="1" x14ac:dyDescent="0.25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/>
      <c r="N17" s="6"/>
      <c r="O17" s="7"/>
      <c r="P17" s="21"/>
      <c r="Q17" s="3"/>
      <c r="R17" s="20" t="str">
        <f t="shared" si="4"/>
        <v/>
      </c>
      <c r="S17" s="6"/>
      <c r="T17" s="7"/>
      <c r="U17" s="21" t="str">
        <f t="shared" si="5"/>
        <v/>
      </c>
      <c r="V17" s="3"/>
      <c r="W17" s="20" t="str">
        <f t="shared" si="6"/>
        <v/>
      </c>
      <c r="X17" s="6"/>
      <c r="Y17" s="7"/>
      <c r="Z17" s="21" t="str">
        <f t="shared" si="7"/>
        <v/>
      </c>
      <c r="AA17" s="3"/>
      <c r="AB17" s="20" t="str">
        <f t="shared" si="8"/>
        <v/>
      </c>
      <c r="AC17" s="6"/>
      <c r="AD17" s="7"/>
      <c r="AE17" s="21" t="str">
        <f t="shared" si="9"/>
        <v/>
      </c>
    </row>
    <row r="18" spans="1:31" s="75" customFormat="1" ht="36" customHeight="1" x14ac:dyDescent="0.25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>
        <v>1</v>
      </c>
      <c r="H18" s="62">
        <f t="shared" si="2"/>
        <v>2.6315789473684209E-2</v>
      </c>
      <c r="I18" s="65">
        <v>34717.5</v>
      </c>
      <c r="J18" s="66">
        <v>42008.17</v>
      </c>
      <c r="K18" s="63">
        <f t="shared" si="3"/>
        <v>1.7562934024257452E-2</v>
      </c>
      <c r="L18" s="67"/>
      <c r="M18" s="62" t="str">
        <f>IF(L18,L18/$L$25,"")</f>
        <v/>
      </c>
      <c r="N18" s="65"/>
      <c r="O18" s="66"/>
      <c r="P18" s="63" t="str">
        <f>IF(O18,O18/$O$25,"")</f>
        <v/>
      </c>
      <c r="Q18" s="67"/>
      <c r="R18" s="62" t="str">
        <f t="shared" si="4"/>
        <v/>
      </c>
      <c r="S18" s="65"/>
      <c r="T18" s="66"/>
      <c r="U18" s="63" t="str">
        <f t="shared" si="5"/>
        <v/>
      </c>
      <c r="V18" s="67"/>
      <c r="W18" s="62" t="str">
        <f t="shared" si="6"/>
        <v/>
      </c>
      <c r="X18" s="65"/>
      <c r="Y18" s="66"/>
      <c r="Z18" s="63" t="str">
        <f t="shared" si="7"/>
        <v/>
      </c>
      <c r="AA18" s="67"/>
      <c r="AB18" s="20" t="str">
        <f t="shared" si="8"/>
        <v/>
      </c>
      <c r="AC18" s="65"/>
      <c r="AD18" s="66"/>
      <c r="AE18" s="63" t="str">
        <f t="shared" si="9"/>
        <v/>
      </c>
    </row>
    <row r="19" spans="1:31" s="40" customFormat="1" ht="36" customHeight="1" x14ac:dyDescent="0.25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/>
      <c r="H19" s="20" t="str">
        <f t="shared" si="2"/>
        <v/>
      </c>
      <c r="I19" s="6"/>
      <c r="J19" s="7"/>
      <c r="K19" s="21" t="str">
        <f t="shared" si="3"/>
        <v/>
      </c>
      <c r="L19" s="2"/>
      <c r="M19" s="20" t="str">
        <f>IF(L19,L19/$L$25,"")</f>
        <v/>
      </c>
      <c r="N19" s="6"/>
      <c r="O19" s="7"/>
      <c r="P19" s="21" t="str">
        <f>IF(O19,O19/$O$25,"")</f>
        <v/>
      </c>
      <c r="Q19" s="2"/>
      <c r="R19" s="20" t="str">
        <f t="shared" si="4"/>
        <v/>
      </c>
      <c r="S19" s="6"/>
      <c r="T19" s="7"/>
      <c r="U19" s="21" t="str">
        <f t="shared" si="5"/>
        <v/>
      </c>
      <c r="V19" s="2"/>
      <c r="W19" s="20" t="str">
        <f t="shared" si="6"/>
        <v/>
      </c>
      <c r="X19" s="6"/>
      <c r="Y19" s="7"/>
      <c r="Z19" s="21" t="str">
        <f t="shared" si="7"/>
        <v/>
      </c>
      <c r="AA19" s="2"/>
      <c r="AB19" s="20" t="str">
        <f t="shared" si="8"/>
        <v/>
      </c>
      <c r="AC19" s="6"/>
      <c r="AD19" s="7"/>
      <c r="AE19" s="21" t="str">
        <f t="shared" si="9"/>
        <v/>
      </c>
    </row>
    <row r="20" spans="1:31" s="75" customFormat="1" ht="36" customHeight="1" x14ac:dyDescent="0.25">
      <c r="A20" s="76" t="s">
        <v>29</v>
      </c>
      <c r="B20" s="64">
        <v>4</v>
      </c>
      <c r="C20" s="62">
        <f t="shared" si="0"/>
        <v>0.2857142857142857</v>
      </c>
      <c r="D20" s="65">
        <v>82042.11</v>
      </c>
      <c r="E20" s="66">
        <v>99270.95</v>
      </c>
      <c r="F20" s="21">
        <f t="shared" si="1"/>
        <v>5.2543607905787923E-2</v>
      </c>
      <c r="G20" s="64">
        <v>19</v>
      </c>
      <c r="H20" s="62">
        <f t="shared" si="2"/>
        <v>0.5</v>
      </c>
      <c r="I20" s="65">
        <v>168632.09</v>
      </c>
      <c r="J20" s="66">
        <v>204044.83</v>
      </c>
      <c r="K20" s="63">
        <f t="shared" si="3"/>
        <v>8.530783148327642E-2</v>
      </c>
      <c r="L20" s="64">
        <v>2</v>
      </c>
      <c r="M20" s="62">
        <f>IF(L20,L20/$L$25,"")</f>
        <v>1</v>
      </c>
      <c r="N20" s="65">
        <v>11756.6</v>
      </c>
      <c r="O20" s="66">
        <v>14225.49</v>
      </c>
      <c r="P20" s="63">
        <f>IF(O20,O20/$O$25,"")</f>
        <v>1</v>
      </c>
      <c r="Q20" s="64"/>
      <c r="R20" s="62" t="str">
        <f t="shared" si="4"/>
        <v/>
      </c>
      <c r="S20" s="65"/>
      <c r="T20" s="66"/>
      <c r="U20" s="63" t="str">
        <f t="shared" si="5"/>
        <v/>
      </c>
      <c r="V20" s="64"/>
      <c r="W20" s="62" t="str">
        <f t="shared" si="6"/>
        <v/>
      </c>
      <c r="X20" s="65"/>
      <c r="Y20" s="66"/>
      <c r="Z20" s="63" t="str">
        <f t="shared" si="7"/>
        <v/>
      </c>
      <c r="AA20" s="64"/>
      <c r="AB20" s="20" t="str">
        <f t="shared" si="8"/>
        <v/>
      </c>
      <c r="AC20" s="65"/>
      <c r="AD20" s="66"/>
      <c r="AE20" s="63" t="str">
        <f t="shared" si="9"/>
        <v/>
      </c>
    </row>
    <row r="21" spans="1:31" s="40" customFormat="1" ht="39.950000000000003" hidden="1" customHeight="1" x14ac:dyDescent="0.25">
      <c r="A21" s="44" t="s">
        <v>35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>IF(L21,L21/$L$25,"")</f>
        <v/>
      </c>
      <c r="N21" s="6"/>
      <c r="O21" s="7"/>
      <c r="P21" s="21" t="str">
        <f>IF(O21,O21/$O$25,"")</f>
        <v/>
      </c>
      <c r="Q21" s="2"/>
      <c r="R21" s="20" t="str">
        <f t="shared" si="4"/>
        <v/>
      </c>
      <c r="S21" s="6"/>
      <c r="T21" s="7"/>
      <c r="U21" s="21" t="str">
        <f t="shared" si="5"/>
        <v/>
      </c>
      <c r="V21" s="2"/>
      <c r="W21" s="20" t="str">
        <f t="shared" si="6"/>
        <v/>
      </c>
      <c r="X21" s="6"/>
      <c r="Y21" s="7"/>
      <c r="Z21" s="21" t="str">
        <f t="shared" si="7"/>
        <v/>
      </c>
      <c r="AA21" s="2"/>
      <c r="AB21" s="20" t="str">
        <f t="shared" si="8"/>
        <v/>
      </c>
      <c r="AC21" s="6"/>
      <c r="AD21" s="7"/>
      <c r="AE21" s="21" t="str">
        <f t="shared" si="9"/>
        <v/>
      </c>
    </row>
    <row r="22" spans="1:31" s="40" customFormat="1" ht="39.950000000000003" customHeight="1" x14ac:dyDescent="0.25">
      <c r="A22" s="76" t="s">
        <v>45</v>
      </c>
      <c r="B22" s="2"/>
      <c r="C22" s="20" t="str">
        <f t="shared" ref="C22:C23" si="10">IF(B22,B22/$B$25,"")</f>
        <v/>
      </c>
      <c r="D22" s="6"/>
      <c r="E22" s="7"/>
      <c r="F22" s="21" t="str">
        <f t="shared" si="1"/>
        <v/>
      </c>
      <c r="G22" s="2"/>
      <c r="H22" s="20" t="str">
        <f t="shared" ref="H22:H23" si="11">IF(G22,G22/$G$25,"")</f>
        <v/>
      </c>
      <c r="I22" s="6"/>
      <c r="J22" s="7"/>
      <c r="K22" s="21" t="str">
        <f t="shared" ref="K22:K23" si="12">IF(J22,J22/$J$25,"")</f>
        <v/>
      </c>
      <c r="L22" s="2"/>
      <c r="M22" s="20" t="str">
        <f t="shared" ref="M22:M23" si="13">IF(L22,L22/$L$25,"")</f>
        <v/>
      </c>
      <c r="N22" s="6"/>
      <c r="O22" s="7"/>
      <c r="P22" s="21" t="str">
        <f t="shared" ref="P22:P23" si="14">IF(O22,O22/$O$25,"")</f>
        <v/>
      </c>
      <c r="Q22" s="2"/>
      <c r="R22" s="20" t="str">
        <f t="shared" ref="R22:R23" si="15">IF(Q22,Q22/$Q$25,"")</f>
        <v/>
      </c>
      <c r="S22" s="6"/>
      <c r="T22" s="7"/>
      <c r="U22" s="21" t="str">
        <f t="shared" si="5"/>
        <v/>
      </c>
      <c r="V22" s="2"/>
      <c r="W22" s="20" t="str">
        <f t="shared" ref="W22:W23" si="16">IF(V22,V22/$V$25,"")</f>
        <v/>
      </c>
      <c r="X22" s="6"/>
      <c r="Y22" s="7"/>
      <c r="Z22" s="21" t="str">
        <f t="shared" ref="Z22:Z23" si="17">IF(Y22,Y22/$Y$25,"")</f>
        <v/>
      </c>
      <c r="AA22" s="2"/>
      <c r="AB22" s="20" t="str">
        <f t="shared" ref="AB22:AB23" si="18">IF(AA22,AA22/$AA$25,"")</f>
        <v/>
      </c>
      <c r="AC22" s="6"/>
      <c r="AD22" s="7"/>
      <c r="AE22" s="21" t="str">
        <f t="shared" ref="AE22:AE23" si="19">IF(AD22,AD22/$AD$25,"")</f>
        <v/>
      </c>
    </row>
    <row r="23" spans="1:31" s="40" customFormat="1" ht="39.950000000000003" customHeight="1" x14ac:dyDescent="0.25">
      <c r="A23" s="88" t="s">
        <v>47</v>
      </c>
      <c r="B23" s="2"/>
      <c r="C23" s="20" t="str">
        <f t="shared" si="10"/>
        <v/>
      </c>
      <c r="D23" s="6"/>
      <c r="E23" s="7"/>
      <c r="F23" s="21" t="str">
        <f t="shared" si="1"/>
        <v/>
      </c>
      <c r="G23" s="2"/>
      <c r="H23" s="20" t="str">
        <f t="shared" si="11"/>
        <v/>
      </c>
      <c r="I23" s="6"/>
      <c r="J23" s="7"/>
      <c r="K23" s="21" t="str">
        <f t="shared" si="12"/>
        <v/>
      </c>
      <c r="L23" s="2"/>
      <c r="M23" s="20" t="str">
        <f t="shared" si="13"/>
        <v/>
      </c>
      <c r="N23" s="6"/>
      <c r="O23" s="7"/>
      <c r="P23" s="21" t="str">
        <f t="shared" si="14"/>
        <v/>
      </c>
      <c r="Q23" s="2"/>
      <c r="R23" s="20" t="str">
        <f t="shared" si="15"/>
        <v/>
      </c>
      <c r="S23" s="6"/>
      <c r="T23" s="7"/>
      <c r="U23" s="21" t="str">
        <f t="shared" si="5"/>
        <v/>
      </c>
      <c r="V23" s="2"/>
      <c r="W23" s="20" t="str">
        <f t="shared" si="16"/>
        <v/>
      </c>
      <c r="X23" s="6"/>
      <c r="Y23" s="7"/>
      <c r="Z23" s="21" t="str">
        <f t="shared" si="17"/>
        <v/>
      </c>
      <c r="AA23" s="2"/>
      <c r="AB23" s="20" t="str">
        <f t="shared" si="18"/>
        <v/>
      </c>
      <c r="AC23" s="6"/>
      <c r="AD23" s="7"/>
      <c r="AE23" s="21" t="str">
        <f t="shared" si="19"/>
        <v/>
      </c>
    </row>
    <row r="24" spans="1:31" s="40" customFormat="1" ht="36" customHeight="1" x14ac:dyDescent="0.25">
      <c r="A24" s="90" t="s">
        <v>52</v>
      </c>
      <c r="B24" s="64"/>
      <c r="C24" s="62" t="str">
        <f t="shared" ref="C24" si="20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21">IF(G24,G24/$G$25,"")</f>
        <v/>
      </c>
      <c r="I24" s="65"/>
      <c r="J24" s="66"/>
      <c r="K24" s="63" t="str">
        <f t="shared" ref="K24" si="22">IF(J24,J24/$J$25,"")</f>
        <v/>
      </c>
      <c r="L24" s="64"/>
      <c r="M24" s="62" t="str">
        <f t="shared" ref="M24" si="23">IF(L24,L24/$L$25,"")</f>
        <v/>
      </c>
      <c r="N24" s="65"/>
      <c r="O24" s="66"/>
      <c r="P24" s="63" t="str">
        <f t="shared" ref="P24" si="24">IF(O24,O24/$O$25,"")</f>
        <v/>
      </c>
      <c r="Q24" s="64"/>
      <c r="R24" s="62" t="str">
        <f t="shared" ref="R24" si="25">IF(Q24,Q24/$Q$25,"")</f>
        <v/>
      </c>
      <c r="S24" s="65"/>
      <c r="T24" s="66"/>
      <c r="U24" s="63" t="str">
        <f t="shared" si="5"/>
        <v/>
      </c>
      <c r="V24" s="64"/>
      <c r="W24" s="62" t="str">
        <f t="shared" ref="W24" si="26">IF(V24,V24/$V$25,"")</f>
        <v/>
      </c>
      <c r="X24" s="65"/>
      <c r="Y24" s="66"/>
      <c r="Z24" s="63" t="str">
        <f t="shared" ref="Z24" si="27">IF(Y24,Y24/$Y$25,"")</f>
        <v/>
      </c>
      <c r="AA24" s="64"/>
      <c r="AB24" s="20" t="str">
        <f t="shared" ref="AB24" si="28">IF(AA24,AA24/$AA$25,"")</f>
        <v/>
      </c>
      <c r="AC24" s="65"/>
      <c r="AD24" s="66"/>
      <c r="AE24" s="63" t="str">
        <f t="shared" ref="AE24" si="29">IF(AD24,AD24/$AD$25,"")</f>
        <v/>
      </c>
    </row>
    <row r="25" spans="1:31" ht="33" customHeight="1" thickBot="1" x14ac:dyDescent="0.3">
      <c r="A25" s="78" t="s">
        <v>0</v>
      </c>
      <c r="B25" s="16">
        <f t="shared" ref="B25:AE25" si="30">SUM(B13:B24)</f>
        <v>14</v>
      </c>
      <c r="C25" s="17">
        <f t="shared" si="30"/>
        <v>0.99999999999999989</v>
      </c>
      <c r="D25" s="18">
        <f t="shared" si="30"/>
        <v>1561409.86</v>
      </c>
      <c r="E25" s="18">
        <f t="shared" si="30"/>
        <v>1889305.93</v>
      </c>
      <c r="F25" s="19">
        <f t="shared" si="30"/>
        <v>1</v>
      </c>
      <c r="G25" s="16">
        <f t="shared" si="30"/>
        <v>38</v>
      </c>
      <c r="H25" s="17">
        <f t="shared" si="30"/>
        <v>1</v>
      </c>
      <c r="I25" s="18">
        <f t="shared" si="30"/>
        <v>1976748.07</v>
      </c>
      <c r="J25" s="18">
        <f t="shared" si="30"/>
        <v>2391865.16</v>
      </c>
      <c r="K25" s="19">
        <f t="shared" si="30"/>
        <v>1</v>
      </c>
      <c r="L25" s="16">
        <f t="shared" si="30"/>
        <v>2</v>
      </c>
      <c r="M25" s="17">
        <f t="shared" si="30"/>
        <v>1</v>
      </c>
      <c r="N25" s="18">
        <f t="shared" si="30"/>
        <v>11756.6</v>
      </c>
      <c r="O25" s="18">
        <f t="shared" si="30"/>
        <v>14225.49</v>
      </c>
      <c r="P25" s="19">
        <f t="shared" si="30"/>
        <v>1</v>
      </c>
      <c r="Q25" s="16">
        <f t="shared" si="30"/>
        <v>0</v>
      </c>
      <c r="R25" s="17">
        <f t="shared" si="30"/>
        <v>0</v>
      </c>
      <c r="S25" s="18">
        <f t="shared" si="30"/>
        <v>0</v>
      </c>
      <c r="T25" s="18">
        <f t="shared" si="30"/>
        <v>0</v>
      </c>
      <c r="U25" s="19">
        <f t="shared" si="30"/>
        <v>0</v>
      </c>
      <c r="V25" s="16">
        <f t="shared" si="30"/>
        <v>0</v>
      </c>
      <c r="W25" s="17">
        <f t="shared" si="30"/>
        <v>0</v>
      </c>
      <c r="X25" s="18">
        <f t="shared" si="30"/>
        <v>0</v>
      </c>
      <c r="Y25" s="18">
        <f t="shared" si="30"/>
        <v>0</v>
      </c>
      <c r="Z25" s="19">
        <f t="shared" si="30"/>
        <v>0</v>
      </c>
      <c r="AA25" s="16">
        <f t="shared" si="30"/>
        <v>0</v>
      </c>
      <c r="AB25" s="17">
        <f t="shared" si="30"/>
        <v>0</v>
      </c>
      <c r="AC25" s="18">
        <f t="shared" si="30"/>
        <v>0</v>
      </c>
      <c r="AD25" s="18">
        <f t="shared" si="30"/>
        <v>0</v>
      </c>
      <c r="AE25" s="19">
        <f t="shared" si="30"/>
        <v>0</v>
      </c>
    </row>
    <row r="26" spans="1:31" s="24" customFormat="1" ht="18.75" customHeight="1" x14ac:dyDescent="0.25">
      <c r="B26" s="25"/>
      <c r="H26" s="25"/>
      <c r="N26" s="25"/>
    </row>
    <row r="27" spans="1:31" s="47" customFormat="1" ht="34.15" hidden="1" customHeight="1" x14ac:dyDescent="0.25">
      <c r="A27" s="142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149999999999999" hidden="1" customHeight="1" x14ac:dyDescent="0.25">
      <c r="A28" s="144" t="str">
        <f>'CONTRACTACIO 1r TR 2024'!A28:Q28</f>
        <v>https://bcnroc.ajuntament.barcelona.cat/jspui/bitstream/11703/128073/5/GM_pressupost-general_2023.pdf#page=269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" customHeight="1" x14ac:dyDescent="0.25">
      <c r="A29" s="138" t="s">
        <v>36</v>
      </c>
      <c r="B29" s="138"/>
      <c r="C29" s="138"/>
      <c r="D29" s="138"/>
      <c r="E29" s="138"/>
      <c r="F29" s="138"/>
      <c r="G29" s="138"/>
      <c r="H29" s="138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25">
      <c r="A31" s="119" t="s">
        <v>10</v>
      </c>
      <c r="B31" s="124" t="s">
        <v>17</v>
      </c>
      <c r="C31" s="125"/>
      <c r="D31" s="125"/>
      <c r="E31" s="125"/>
      <c r="F31" s="126"/>
      <c r="G31" s="24"/>
      <c r="J31" s="130" t="s">
        <v>15</v>
      </c>
      <c r="K31" s="131"/>
      <c r="L31" s="124" t="s">
        <v>16</v>
      </c>
      <c r="M31" s="125"/>
      <c r="N31" s="125"/>
      <c r="O31" s="125"/>
      <c r="P31" s="126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">
      <c r="A32" s="120"/>
      <c r="B32" s="139"/>
      <c r="C32" s="140"/>
      <c r="D32" s="140"/>
      <c r="E32" s="140"/>
      <c r="F32" s="141"/>
      <c r="G32" s="24"/>
      <c r="J32" s="132"/>
      <c r="K32" s="133"/>
      <c r="L32" s="127"/>
      <c r="M32" s="128"/>
      <c r="N32" s="128"/>
      <c r="O32" s="128"/>
      <c r="P32" s="129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5" customHeight="1" thickBot="1" x14ac:dyDescent="0.3">
      <c r="A33" s="121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34"/>
      <c r="K33" s="135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25">
      <c r="A34" s="39" t="s">
        <v>25</v>
      </c>
      <c r="B34" s="9">
        <f t="shared" ref="B34:B42" si="31">B13+G13+L13+Q13+AA13+V13</f>
        <v>19</v>
      </c>
      <c r="C34" s="8">
        <f t="shared" ref="C34:C45" si="32">IF(B34,B34/$B$46,"")</f>
        <v>0.35185185185185186</v>
      </c>
      <c r="D34" s="10">
        <f t="shared" ref="D34:D42" si="33">D13+I13+N13+S13+AC13+X13</f>
        <v>2864502.49</v>
      </c>
      <c r="E34" s="11">
        <f t="shared" ref="E34:E42" si="34">E13+J13+O13+T13+AD13+Y13</f>
        <v>3466048.02</v>
      </c>
      <c r="F34" s="21">
        <f t="shared" ref="F34:F42" si="35">IF(E34,E34/$E$46,"")</f>
        <v>0.80692153924469534</v>
      </c>
      <c r="J34" s="99" t="s">
        <v>3</v>
      </c>
      <c r="K34" s="100"/>
      <c r="L34" s="54">
        <f>B25</f>
        <v>14</v>
      </c>
      <c r="M34" s="8">
        <f t="shared" ref="M34:M39" si="36">IF(L34,L34/$L$40,"")</f>
        <v>0.25925925925925924</v>
      </c>
      <c r="N34" s="55">
        <f>D25</f>
        <v>1561409.86</v>
      </c>
      <c r="O34" s="55">
        <f>E25</f>
        <v>1889305.93</v>
      </c>
      <c r="P34" s="56">
        <f t="shared" ref="P34:P39" si="37">IF(O34,O34/$O$40,"")</f>
        <v>0.43984435309114112</v>
      </c>
    </row>
    <row r="35" spans="1:33" s="24" customFormat="1" ht="30" customHeight="1" x14ac:dyDescent="0.25">
      <c r="A35" s="41" t="s">
        <v>18</v>
      </c>
      <c r="B35" s="12">
        <f t="shared" si="31"/>
        <v>3</v>
      </c>
      <c r="C35" s="8">
        <f t="shared" si="32"/>
        <v>5.5555555555555552E-2</v>
      </c>
      <c r="D35" s="13">
        <f t="shared" si="33"/>
        <v>139715.09</v>
      </c>
      <c r="E35" s="14">
        <f t="shared" si="34"/>
        <v>169055.26</v>
      </c>
      <c r="F35" s="21">
        <f t="shared" si="35"/>
        <v>3.9357311217117004E-2</v>
      </c>
      <c r="J35" s="95" t="s">
        <v>1</v>
      </c>
      <c r="K35" s="96"/>
      <c r="L35" s="57">
        <f>G25</f>
        <v>38</v>
      </c>
      <c r="M35" s="8">
        <f t="shared" si="36"/>
        <v>0.70370370370370372</v>
      </c>
      <c r="N35" s="58">
        <f>I25</f>
        <v>1976748.07</v>
      </c>
      <c r="O35" s="58">
        <f>J25</f>
        <v>2391865.16</v>
      </c>
      <c r="P35" s="56">
        <f t="shared" si="37"/>
        <v>0.55684384793173158</v>
      </c>
    </row>
    <row r="36" spans="1:33" ht="30" customHeight="1" x14ac:dyDescent="0.25">
      <c r="A36" s="41" t="s">
        <v>19</v>
      </c>
      <c r="B36" s="12">
        <f t="shared" si="31"/>
        <v>6</v>
      </c>
      <c r="C36" s="8">
        <f t="shared" si="32"/>
        <v>0.1111111111111111</v>
      </c>
      <c r="D36" s="13">
        <f t="shared" si="33"/>
        <v>248548.65</v>
      </c>
      <c r="E36" s="14">
        <f t="shared" si="34"/>
        <v>300743.86</v>
      </c>
      <c r="F36" s="21">
        <f t="shared" si="35"/>
        <v>7.0015388427766542E-2</v>
      </c>
      <c r="G36" s="24"/>
      <c r="J36" s="95" t="s">
        <v>2</v>
      </c>
      <c r="K36" s="96"/>
      <c r="L36" s="57">
        <f>L25</f>
        <v>2</v>
      </c>
      <c r="M36" s="8">
        <f t="shared" si="36"/>
        <v>3.7037037037037035E-2</v>
      </c>
      <c r="N36" s="58">
        <f>N25</f>
        <v>11756.6</v>
      </c>
      <c r="O36" s="58">
        <f>O25</f>
        <v>14225.49</v>
      </c>
      <c r="P36" s="56">
        <f t="shared" si="37"/>
        <v>3.3117989771272761E-3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25">
      <c r="A37" s="41" t="s">
        <v>26</v>
      </c>
      <c r="B37" s="12">
        <f t="shared" si="31"/>
        <v>0</v>
      </c>
      <c r="C37" s="8" t="str">
        <f t="shared" si="32"/>
        <v/>
      </c>
      <c r="D37" s="13">
        <f t="shared" si="33"/>
        <v>0</v>
      </c>
      <c r="E37" s="14">
        <f t="shared" si="34"/>
        <v>0</v>
      </c>
      <c r="F37" s="21" t="str">
        <f t="shared" si="35"/>
        <v/>
      </c>
      <c r="G37" s="24"/>
      <c r="J37" s="95" t="s">
        <v>34</v>
      </c>
      <c r="K37" s="96"/>
      <c r="L37" s="57">
        <f>Q25</f>
        <v>0</v>
      </c>
      <c r="M37" s="8" t="str">
        <f t="shared" si="36"/>
        <v/>
      </c>
      <c r="N37" s="58">
        <f>S25</f>
        <v>0</v>
      </c>
      <c r="O37" s="58">
        <f>T25</f>
        <v>0</v>
      </c>
      <c r="P37" s="56" t="str">
        <f t="shared" si="37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27</v>
      </c>
      <c r="B38" s="15">
        <f t="shared" si="31"/>
        <v>0</v>
      </c>
      <c r="C38" s="8" t="str">
        <f t="shared" si="32"/>
        <v/>
      </c>
      <c r="D38" s="13">
        <f t="shared" si="33"/>
        <v>0</v>
      </c>
      <c r="E38" s="22">
        <f t="shared" si="34"/>
        <v>0</v>
      </c>
      <c r="F38" s="21" t="str">
        <f t="shared" si="35"/>
        <v/>
      </c>
      <c r="G38" s="24"/>
      <c r="J38" s="95" t="s">
        <v>5</v>
      </c>
      <c r="K38" s="96"/>
      <c r="L38" s="57">
        <f>V25</f>
        <v>0</v>
      </c>
      <c r="M38" s="8" t="str">
        <f t="shared" si="36"/>
        <v/>
      </c>
      <c r="N38" s="58">
        <f>X25</f>
        <v>0</v>
      </c>
      <c r="O38" s="58">
        <f>Y25</f>
        <v>0</v>
      </c>
      <c r="P38" s="56" t="str">
        <f t="shared" si="37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2" t="s">
        <v>33</v>
      </c>
      <c r="B39" s="15">
        <f t="shared" si="31"/>
        <v>1</v>
      </c>
      <c r="C39" s="8">
        <f t="shared" si="32"/>
        <v>1.8518518518518517E-2</v>
      </c>
      <c r="D39" s="13">
        <f t="shared" si="33"/>
        <v>34717.5</v>
      </c>
      <c r="E39" s="22">
        <f t="shared" si="34"/>
        <v>42008.17</v>
      </c>
      <c r="F39" s="21">
        <f t="shared" si="35"/>
        <v>9.7798117630386525E-3</v>
      </c>
      <c r="G39" s="24"/>
      <c r="J39" s="95" t="s">
        <v>4</v>
      </c>
      <c r="K39" s="96"/>
      <c r="L39" s="57">
        <f>AA25</f>
        <v>0</v>
      </c>
      <c r="M39" s="8" t="str">
        <f t="shared" si="36"/>
        <v/>
      </c>
      <c r="N39" s="58">
        <f>AC25</f>
        <v>0</v>
      </c>
      <c r="O39" s="58">
        <f>AD25</f>
        <v>0</v>
      </c>
      <c r="P39" s="56" t="str">
        <f t="shared" si="37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">
      <c r="A40" s="42" t="s">
        <v>28</v>
      </c>
      <c r="B40" s="12">
        <f t="shared" si="31"/>
        <v>0</v>
      </c>
      <c r="C40" s="8" t="str">
        <f t="shared" si="32"/>
        <v/>
      </c>
      <c r="D40" s="13">
        <f t="shared" si="33"/>
        <v>0</v>
      </c>
      <c r="E40" s="14">
        <f t="shared" si="34"/>
        <v>0</v>
      </c>
      <c r="F40" s="21" t="str">
        <f t="shared" si="35"/>
        <v/>
      </c>
      <c r="G40" s="24"/>
      <c r="J40" s="97" t="s">
        <v>0</v>
      </c>
      <c r="K40" s="98"/>
      <c r="L40" s="79">
        <f>SUM(L34:L39)</f>
        <v>54</v>
      </c>
      <c r="M40" s="17">
        <f>SUM(M34:M39)</f>
        <v>1</v>
      </c>
      <c r="N40" s="80">
        <f>SUM(N34:N39)</f>
        <v>3549914.5300000003</v>
      </c>
      <c r="O40" s="81">
        <f>SUM(O34:O39)</f>
        <v>4295396.58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3" t="s">
        <v>29</v>
      </c>
      <c r="B41" s="12">
        <f t="shared" si="31"/>
        <v>25</v>
      </c>
      <c r="C41" s="8">
        <f t="shared" si="32"/>
        <v>0.46296296296296297</v>
      </c>
      <c r="D41" s="13">
        <f t="shared" si="33"/>
        <v>262430.8</v>
      </c>
      <c r="E41" s="14">
        <f t="shared" si="34"/>
        <v>317541.26999999996</v>
      </c>
      <c r="F41" s="21">
        <f t="shared" si="35"/>
        <v>7.3925949347382489E-2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25">
      <c r="A42" s="44" t="s">
        <v>32</v>
      </c>
      <c r="B42" s="12">
        <f t="shared" si="31"/>
        <v>0</v>
      </c>
      <c r="C42" s="8" t="str">
        <f t="shared" si="32"/>
        <v/>
      </c>
      <c r="D42" s="13">
        <f t="shared" si="33"/>
        <v>0</v>
      </c>
      <c r="E42" s="14">
        <f t="shared" si="34"/>
        <v>0</v>
      </c>
      <c r="F42" s="21" t="str">
        <f t="shared" si="35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25">
      <c r="A43" s="76" t="s">
        <v>45</v>
      </c>
      <c r="B43" s="12">
        <f t="shared" ref="B43:B44" si="38">B22+G22+L22+Q22+AA22+V22</f>
        <v>0</v>
      </c>
      <c r="C43" s="8" t="str">
        <f t="shared" si="32"/>
        <v/>
      </c>
      <c r="D43" s="13">
        <f t="shared" ref="D43:D44" si="39">D22+I22+N22+S22+AC22+X22</f>
        <v>0</v>
      </c>
      <c r="E43" s="14">
        <f t="shared" ref="E43:E44" si="40">E22+J22+O22+T22+AD22+Y22</f>
        <v>0</v>
      </c>
      <c r="F43" s="21" t="str">
        <f t="shared" ref="F43" si="41">IF(E43,E43/$E$46,"")</f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88" t="s">
        <v>47</v>
      </c>
      <c r="B44" s="12">
        <f t="shared" si="38"/>
        <v>0</v>
      </c>
      <c r="C44" s="8" t="str">
        <f t="shared" si="32"/>
        <v/>
      </c>
      <c r="D44" s="13">
        <f t="shared" si="39"/>
        <v>0</v>
      </c>
      <c r="E44" s="14">
        <f t="shared" si="40"/>
        <v>0</v>
      </c>
      <c r="F44" s="21" t="str">
        <f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52</v>
      </c>
      <c r="B45" s="12">
        <f t="shared" ref="B45" si="42">B24+G24+L24+Q24+AA24+V24</f>
        <v>0</v>
      </c>
      <c r="C45" s="8" t="str">
        <f t="shared" si="32"/>
        <v/>
      </c>
      <c r="D45" s="13">
        <f t="shared" ref="D45" si="43">D24+I24+N24+S24+AC24+X24</f>
        <v>0</v>
      </c>
      <c r="E45" s="14">
        <f t="shared" ref="E45" si="44">E24+J24+O24+T24+AD24+Y24</f>
        <v>0</v>
      </c>
      <c r="F45" s="21" t="str">
        <f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">
      <c r="A46" s="61" t="s">
        <v>0</v>
      </c>
      <c r="B46" s="16">
        <f>SUM(B34:B45)</f>
        <v>54</v>
      </c>
      <c r="C46" s="17">
        <f>SUM(C34:C45)</f>
        <v>1</v>
      </c>
      <c r="D46" s="18">
        <f>SUM(D34:D45)</f>
        <v>3549914.53</v>
      </c>
      <c r="E46" s="18">
        <f>SUM(E34:E45)</f>
        <v>4295396.58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25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25">
      <c r="B48" s="25"/>
      <c r="H48" s="25"/>
      <c r="N48" s="25"/>
    </row>
    <row r="49" spans="2:14" s="24" customFormat="1" x14ac:dyDescent="0.25">
      <c r="B49" s="25"/>
      <c r="H49" s="25"/>
      <c r="N49" s="25"/>
    </row>
    <row r="50" spans="2:14" s="24" customFormat="1" x14ac:dyDescent="0.25">
      <c r="B50" s="25"/>
      <c r="H50" s="25"/>
      <c r="N50" s="25"/>
    </row>
    <row r="51" spans="2:14" s="24" customFormat="1" x14ac:dyDescent="0.25">
      <c r="B51" s="25"/>
      <c r="H51" s="25"/>
      <c r="N51" s="25"/>
    </row>
    <row r="52" spans="2:14" s="24" customFormat="1" x14ac:dyDescent="0.25">
      <c r="B52" s="25"/>
      <c r="H52" s="25"/>
      <c r="N52" s="25"/>
    </row>
    <row r="53" spans="2:14" s="24" customFormat="1" x14ac:dyDescent="0.25">
      <c r="B53" s="25"/>
      <c r="H53" s="25"/>
      <c r="N53" s="25"/>
    </row>
    <row r="54" spans="2:14" s="24" customFormat="1" x14ac:dyDescent="0.25">
      <c r="B54" s="25"/>
      <c r="H54" s="25"/>
      <c r="N54" s="25"/>
    </row>
    <row r="55" spans="2:14" s="24" customFormat="1" x14ac:dyDescent="0.25">
      <c r="B55" s="25"/>
      <c r="H55" s="25"/>
      <c r="N55" s="25"/>
    </row>
    <row r="56" spans="2:14" s="24" customFormat="1" x14ac:dyDescent="0.25">
      <c r="B56" s="25"/>
      <c r="H56" s="25"/>
      <c r="N56" s="25"/>
    </row>
    <row r="57" spans="2:14" s="24" customFormat="1" x14ac:dyDescent="0.25">
      <c r="B57" s="25"/>
      <c r="H57" s="25"/>
      <c r="N57" s="25"/>
    </row>
    <row r="58" spans="2:14" s="24" customFormat="1" x14ac:dyDescent="0.25">
      <c r="B58" s="25"/>
      <c r="H58" s="25"/>
      <c r="N58" s="25"/>
    </row>
    <row r="59" spans="2:14" s="24" customFormat="1" x14ac:dyDescent="0.25">
      <c r="B59" s="25"/>
      <c r="H59" s="25"/>
      <c r="N59" s="25"/>
    </row>
    <row r="60" spans="2:14" s="24" customFormat="1" x14ac:dyDescent="0.25">
      <c r="B60" s="25"/>
      <c r="H60" s="25"/>
      <c r="N60" s="25"/>
    </row>
    <row r="61" spans="2:14" s="24" customFormat="1" x14ac:dyDescent="0.25">
      <c r="B61" s="25"/>
      <c r="H61" s="25"/>
      <c r="N61" s="25"/>
    </row>
    <row r="62" spans="2:14" s="24" customFormat="1" x14ac:dyDescent="0.25">
      <c r="B62" s="25"/>
      <c r="H62" s="25"/>
      <c r="N62" s="25"/>
    </row>
    <row r="63" spans="2:14" s="24" customFormat="1" x14ac:dyDescent="0.25">
      <c r="B63" s="25"/>
      <c r="H63" s="25"/>
      <c r="N63" s="25"/>
    </row>
    <row r="64" spans="2:14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25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25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J40:K40"/>
    <mergeCell ref="J34:K34"/>
    <mergeCell ref="J35:K35"/>
    <mergeCell ref="J36:K36"/>
    <mergeCell ref="J37:K37"/>
    <mergeCell ref="J39:K39"/>
    <mergeCell ref="J38:K38"/>
    <mergeCell ref="A27:Q27"/>
    <mergeCell ref="A31:A33"/>
    <mergeCell ref="B31:F32"/>
    <mergeCell ref="J31:K33"/>
    <mergeCell ref="L31:P32"/>
    <mergeCell ref="A29:H29"/>
    <mergeCell ref="A28:Q28"/>
    <mergeCell ref="B10:AE10"/>
    <mergeCell ref="A11:A12"/>
    <mergeCell ref="B11:F11"/>
    <mergeCell ref="G11:K11"/>
    <mergeCell ref="L11:P11"/>
    <mergeCell ref="Q11:U11"/>
    <mergeCell ref="AA11:AE11"/>
    <mergeCell ref="V11:Z11"/>
  </mergeCells>
  <pageMargins left="0.39370078740157483" right="0" top="0.55118110236220474" bottom="0.55118110236220474" header="0.31496062992125984" footer="0.31496062992125984"/>
  <pageSetup paperSize="8" scale="45" orientation="landscape" r:id="rId1"/>
  <ignoredErrors>
    <ignoredError sqref="C44:C45 M34:M39 C34:C43" formula="1"/>
    <ignoredError sqref="B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G109"/>
  <sheetViews>
    <sheetView showGridLines="0" showZeros="0" zoomScale="80" zoomScaleNormal="80" workbookViewId="0">
      <selection activeCell="L46" sqref="L46"/>
    </sheetView>
  </sheetViews>
  <sheetFormatPr defaultColWidth="9.140625" defaultRowHeight="15" x14ac:dyDescent="0.25"/>
  <cols>
    <col min="1" max="1" width="30.42578125" style="26" customWidth="1"/>
    <col min="2" max="2" width="11.140625" style="59" customWidth="1"/>
    <col min="3" max="3" width="10.7109375" style="26" customWidth="1"/>
    <col min="4" max="4" width="19.140625" style="26" customWidth="1"/>
    <col min="5" max="5" width="19.710937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1" width="11.42578125" style="26" customWidth="1"/>
    <col min="12" max="12" width="11.7109375" style="26" customWidth="1"/>
    <col min="13" max="13" width="10.7109375" style="26" customWidth="1"/>
    <col min="14" max="14" width="20.14062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5.425781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37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59</v>
      </c>
      <c r="B7" s="30" t="s">
        <v>60</v>
      </c>
      <c r="C7" s="31"/>
      <c r="D7" s="31"/>
      <c r="E7" s="31"/>
      <c r="F7" s="31"/>
      <c r="H7" s="69"/>
      <c r="J7" s="31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2024'!B8</f>
        <v>Institut Municipal de Mercats de Barcelona (IMMB)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45" t="s">
        <v>6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7"/>
    </row>
    <row r="11" spans="1:31" ht="30" customHeight="1" thickBot="1" x14ac:dyDescent="0.3">
      <c r="A11" s="148" t="s">
        <v>10</v>
      </c>
      <c r="B11" s="104" t="s">
        <v>3</v>
      </c>
      <c r="C11" s="105"/>
      <c r="D11" s="105"/>
      <c r="E11" s="105"/>
      <c r="F11" s="106"/>
      <c r="G11" s="107" t="s">
        <v>1</v>
      </c>
      <c r="H11" s="108"/>
      <c r="I11" s="108"/>
      <c r="J11" s="108"/>
      <c r="K11" s="109"/>
      <c r="L11" s="122" t="s">
        <v>2</v>
      </c>
      <c r="M11" s="123"/>
      <c r="N11" s="123"/>
      <c r="O11" s="123"/>
      <c r="P11" s="123"/>
      <c r="Q11" s="110" t="s">
        <v>34</v>
      </c>
      <c r="R11" s="111"/>
      <c r="S11" s="111"/>
      <c r="T11" s="111"/>
      <c r="U11" s="112"/>
      <c r="V11" s="113" t="s">
        <v>4</v>
      </c>
      <c r="W11" s="114"/>
      <c r="X11" s="114"/>
      <c r="Y11" s="114"/>
      <c r="Z11" s="115"/>
      <c r="AA11" s="116" t="s">
        <v>5</v>
      </c>
      <c r="AB11" s="117"/>
      <c r="AC11" s="117"/>
      <c r="AD11" s="117"/>
      <c r="AE11" s="118"/>
    </row>
    <row r="12" spans="1:31" ht="39" customHeight="1" thickBot="1" x14ac:dyDescent="0.3">
      <c r="A12" s="149"/>
      <c r="B12" s="32" t="s">
        <v>7</v>
      </c>
      <c r="C12" s="33" t="s">
        <v>8</v>
      </c>
      <c r="D12" s="34" t="s">
        <v>48</v>
      </c>
      <c r="E12" s="35" t="s">
        <v>49</v>
      </c>
      <c r="F12" s="36" t="s">
        <v>13</v>
      </c>
      <c r="G12" s="37" t="s">
        <v>7</v>
      </c>
      <c r="H12" s="33" t="s">
        <v>8</v>
      </c>
      <c r="I12" s="34" t="s">
        <v>48</v>
      </c>
      <c r="J12" s="35" t="s">
        <v>49</v>
      </c>
      <c r="K12" s="36" t="s">
        <v>13</v>
      </c>
      <c r="L12" s="37" t="s">
        <v>7</v>
      </c>
      <c r="M12" s="33" t="s">
        <v>8</v>
      </c>
      <c r="N12" s="34" t="s">
        <v>48</v>
      </c>
      <c r="O12" s="35" t="s">
        <v>49</v>
      </c>
      <c r="P12" s="36" t="s">
        <v>13</v>
      </c>
      <c r="Q12" s="37" t="s">
        <v>7</v>
      </c>
      <c r="R12" s="33" t="s">
        <v>8</v>
      </c>
      <c r="S12" s="34" t="s">
        <v>48</v>
      </c>
      <c r="T12" s="35" t="s">
        <v>49</v>
      </c>
      <c r="U12" s="38" t="s">
        <v>13</v>
      </c>
      <c r="V12" s="32" t="s">
        <v>7</v>
      </c>
      <c r="W12" s="33" t="s">
        <v>8</v>
      </c>
      <c r="X12" s="34" t="s">
        <v>48</v>
      </c>
      <c r="Y12" s="35" t="s">
        <v>49</v>
      </c>
      <c r="Z12" s="36" t="s">
        <v>13</v>
      </c>
      <c r="AA12" s="32" t="s">
        <v>7</v>
      </c>
      <c r="AB12" s="33" t="s">
        <v>8</v>
      </c>
      <c r="AC12" s="34" t="s">
        <v>48</v>
      </c>
      <c r="AD12" s="35" t="s">
        <v>49</v>
      </c>
      <c r="AE12" s="36" t="s">
        <v>13</v>
      </c>
    </row>
    <row r="13" spans="1:31" s="40" customFormat="1" ht="36" customHeight="1" x14ac:dyDescent="0.25">
      <c r="A13" s="39" t="s">
        <v>25</v>
      </c>
      <c r="B13" s="9">
        <f>'CONTRACTACIO 1r TR 2024'!B13+'CONTRACTACIO 2n TR 2024'!B13+'CONTRACTACIO 3r TR 2024'!B13+'CONTRACTACIO 4t TR 2024'!B13</f>
        <v>11</v>
      </c>
      <c r="C13" s="20">
        <f t="shared" ref="C13:C24" si="0">IF(B13,B13/$B$25,"")</f>
        <v>0.37931034482758619</v>
      </c>
      <c r="D13" s="10">
        <f>'CONTRACTACIO 1r TR 2024'!D13+'CONTRACTACIO 2n TR 2024'!D13+'CONTRACTACIO 3r TR 2024'!D13+'CONTRACTACIO 4t TR 2024'!D13</f>
        <v>2820418.35</v>
      </c>
      <c r="E13" s="10">
        <f>'CONTRACTACIO 1r TR 2024'!E13+'CONTRACTACIO 2n TR 2024'!E13+'CONTRACTACIO 3r TR 2024'!E13+'CONTRACTACIO 4t TR 2024'!E13</f>
        <v>3412706.2</v>
      </c>
      <c r="F13" s="21">
        <f t="shared" ref="F13:F24" si="1">IF(E13,E13/$E$25,"")</f>
        <v>0.71371907425389713</v>
      </c>
      <c r="G13" s="9">
        <f>'CONTRACTACIO 1r TR 2024'!G13+'CONTRACTACIO 2n TR 2024'!G13+'CONTRACTACIO 3r TR 2024'!G13+'CONTRACTACIO 4t TR 2024'!G13</f>
        <v>32</v>
      </c>
      <c r="H13" s="20">
        <f t="shared" ref="H13:H24" si="2">IF(G13,G13/$G$25,"")</f>
        <v>0.33684210526315789</v>
      </c>
      <c r="I13" s="10">
        <f>'CONTRACTACIO 1r TR 2024'!I13+'CONTRACTACIO 2n TR 2024'!I13+'CONTRACTACIO 3r TR 2024'!I13+'CONTRACTACIO 4t TR 2024'!I13</f>
        <v>6044028.4299999997</v>
      </c>
      <c r="J13" s="10">
        <f>'CONTRACTACIO 1r TR 2024'!J13+'CONTRACTACIO 2n TR 2024'!J13+'CONTRACTACIO 3r TR 2024'!J13+'CONTRACTACIO 4t TR 2024'!J13</f>
        <v>7313274.4000000004</v>
      </c>
      <c r="K13" s="21">
        <f t="shared" ref="K13:K24" si="3">IF(J13,J13/$J$25,"")</f>
        <v>0.87767987237244505</v>
      </c>
      <c r="L13" s="9">
        <f>'CONTRACTACIO 1r TR 2024'!L13+'CONTRACTACIO 2n TR 2024'!L13+'CONTRACTACIO 3r TR 2024'!L13+'CONTRACTACIO 4t TR 2024'!L13</f>
        <v>1</v>
      </c>
      <c r="M13" s="20">
        <f t="shared" ref="M13:M24" si="4">IF(L13,L13/$L$25,"")</f>
        <v>0.25</v>
      </c>
      <c r="N13" s="10">
        <f>'CONTRACTACIO 1r TR 2024'!N13+'CONTRACTACIO 2n TR 2024'!N13+'CONTRACTACIO 3r TR 2024'!N13+'CONTRACTACIO 4t TR 2024'!N13</f>
        <v>149931.03</v>
      </c>
      <c r="O13" s="10">
        <f>'CONTRACTACIO 1r TR 2024'!O13+'CONTRACTACIO 2n TR 2024'!O13+'CONTRACTACIO 3r TR 2024'!O13+'CONTRACTACIO 4t TR 2024'!O13</f>
        <v>181416.55</v>
      </c>
      <c r="P13" s="21">
        <f t="shared" ref="P13:P24" si="5">IF(O13,O13/$O$25,"")</f>
        <v>0.84952711785958923</v>
      </c>
      <c r="Q13" s="9">
        <f>'CONTRACTACIO 1r TR 2024'!Q13+'CONTRACTACIO 2n TR 2024'!Q13+'CONTRACTACIO 3r TR 2024'!Q13+'CONTRACTACIO 4t TR 2024'!Q13</f>
        <v>0</v>
      </c>
      <c r="R13" s="20" t="str">
        <f t="shared" ref="R13:R24" si="6">IF(Q13,Q13/$Q$25,"")</f>
        <v/>
      </c>
      <c r="S13" s="10">
        <f>'CONTRACTACIO 1r TR 2024'!S13+'CONTRACTACIO 2n TR 2024'!S13+'CONTRACTACIO 3r TR 2024'!S13+'CONTRACTACIO 4t TR 2024'!S13</f>
        <v>0</v>
      </c>
      <c r="T13" s="10">
        <f>'CONTRACTACIO 1r TR 2024'!T13+'CONTRACTACIO 2n TR 2024'!T13+'CONTRACTACIO 3r TR 2024'!T13+'CONTRACTACIO 4t TR 2024'!T13</f>
        <v>0</v>
      </c>
      <c r="U13" s="21" t="str">
        <f t="shared" ref="U13:U24" si="7">IF(T13,T13/$T$25,"")</f>
        <v/>
      </c>
      <c r="V13" s="9">
        <f>'CONTRACTACIO 1r TR 2024'!AA13+'CONTRACTACIO 2n TR 2024'!AA13+'CONTRACTACIO 3r TR 2024'!AA13+'CONTRACTACIO 4t TR 2024'!AA13</f>
        <v>0</v>
      </c>
      <c r="W13" s="20" t="str">
        <f t="shared" ref="W13:W24" si="8">IF(V13,V13/$V$25,"")</f>
        <v/>
      </c>
      <c r="X13" s="10">
        <f>'CONTRACTACIO 1r TR 2024'!AC13+'CONTRACTACIO 2n TR 2024'!AC13+'CONTRACTACIO 3r TR 2024'!AC13+'CONTRACTACIO 4t TR 2024'!AC13</f>
        <v>0</v>
      </c>
      <c r="Y13" s="10">
        <f>'CONTRACTACIO 1r TR 2024'!AD13+'CONTRACTACIO 2n TR 2024'!AD13+'CONTRACTACIO 3r TR 2024'!AD13+'CONTRACTACIO 4t TR 2024'!AD13</f>
        <v>0</v>
      </c>
      <c r="Z13" s="21" t="str">
        <f t="shared" ref="Z13:Z24" si="9">IF(Y13,Y13/$Y$25,"")</f>
        <v/>
      </c>
      <c r="AA13" s="9">
        <f>'CONTRACTACIO 1r TR 2024'!V13+'CONTRACTACIO 2n TR 2024'!V13+'CONTRACTACIO 3r TR 2024'!V13+'CONTRACTACIO 4t TR 2024'!V13</f>
        <v>0</v>
      </c>
      <c r="AB13" s="20" t="str">
        <f t="shared" ref="AB13:AB24" si="10">IF(AA13,AA13/$AA$25,"")</f>
        <v/>
      </c>
      <c r="AC13" s="10">
        <f>'CONTRACTACIO 1r TR 2024'!X13+'CONTRACTACIO 2n TR 2024'!X13+'CONTRACTACIO 3r TR 2024'!X13+'CONTRACTACIO 4t TR 2024'!X13</f>
        <v>0</v>
      </c>
      <c r="AD13" s="10">
        <f>'CONTRACTACIO 1r TR 2024'!Y13+'CONTRACTACIO 2n TR 2024'!Y13+'CONTRACTACIO 3r TR 2024'!Y13+'CONTRACTACIO 4t TR 2024'!Y13</f>
        <v>0</v>
      </c>
      <c r="AE13" s="21" t="str">
        <f t="shared" ref="AE13:AE24" si="11">IF(AD13,AD13/$AD$25,"")</f>
        <v/>
      </c>
    </row>
    <row r="14" spans="1:31" s="40" customFormat="1" ht="36" customHeight="1" x14ac:dyDescent="0.25">
      <c r="A14" s="41" t="s">
        <v>18</v>
      </c>
      <c r="B14" s="9">
        <f>'CONTRACTACIO 1r TR 2024'!B14+'CONTRACTACIO 2n TR 2024'!B14+'CONTRACTACIO 3r TR 2024'!B14+'CONTRACTACIO 4t TR 2024'!B14</f>
        <v>4</v>
      </c>
      <c r="C14" s="20">
        <f t="shared" si="0"/>
        <v>0.13793103448275862</v>
      </c>
      <c r="D14" s="13">
        <f>'CONTRACTACIO 1r TR 2024'!D14+'CONTRACTACIO 2n TR 2024'!D14+'CONTRACTACIO 3r TR 2024'!D14+'CONTRACTACIO 4t TR 2024'!D14</f>
        <v>751331.19</v>
      </c>
      <c r="E14" s="13">
        <f>'CONTRACTACIO 1r TR 2024'!E14+'CONTRACTACIO 2n TR 2024'!E14+'CONTRACTACIO 3r TR 2024'!E14+'CONTRACTACIO 4t TR 2024'!E14</f>
        <v>909110.74</v>
      </c>
      <c r="F14" s="21">
        <f t="shared" si="1"/>
        <v>0.1901276106765579</v>
      </c>
      <c r="G14" s="9">
        <f>'CONTRACTACIO 1r TR 2024'!G14+'CONTRACTACIO 2n TR 2024'!G14+'CONTRACTACIO 3r TR 2024'!G14+'CONTRACTACIO 4t TR 2024'!G14</f>
        <v>5</v>
      </c>
      <c r="H14" s="20">
        <f t="shared" si="2"/>
        <v>5.2631578947368418E-2</v>
      </c>
      <c r="I14" s="13">
        <f>'CONTRACTACIO 1r TR 2024'!I14+'CONTRACTACIO 2n TR 2024'!I14+'CONTRACTACIO 3r TR 2024'!I14+'CONTRACTACIO 4t TR 2024'!I14</f>
        <v>212165.86</v>
      </c>
      <c r="J14" s="13">
        <f>'CONTRACTACIO 1r TR 2024'!J14+'CONTRACTACIO 2n TR 2024'!J14+'CONTRACTACIO 3r TR 2024'!J14+'CONTRACTACIO 4t TR 2024'!J14</f>
        <v>256720.69</v>
      </c>
      <c r="K14" s="21">
        <f t="shared" si="3"/>
        <v>3.0809534841816685E-2</v>
      </c>
      <c r="L14" s="9">
        <f>'CONTRACTACIO 1r TR 2024'!L14+'CONTRACTACIO 2n TR 2024'!L14+'CONTRACTACIO 3r TR 2024'!L14+'CONTRACTACIO 4t TR 2024'!L14</f>
        <v>0</v>
      </c>
      <c r="M14" s="20" t="str">
        <f t="shared" si="4"/>
        <v/>
      </c>
      <c r="N14" s="13">
        <f>'CONTRACTACIO 1r TR 2024'!N14+'CONTRACTACIO 2n TR 2024'!N14+'CONTRACTACIO 3r TR 2024'!N14+'CONTRACTACIO 4t TR 2024'!N14</f>
        <v>0</v>
      </c>
      <c r="O14" s="13">
        <f>'CONTRACTACIO 1r TR 2024'!O14+'CONTRACTACIO 2n TR 2024'!O14+'CONTRACTACIO 3r TR 2024'!O14+'CONTRACTACIO 4t TR 2024'!O14</f>
        <v>0</v>
      </c>
      <c r="P14" s="21" t="str">
        <f t="shared" si="5"/>
        <v/>
      </c>
      <c r="Q14" s="9">
        <f>'CONTRACTACIO 1r TR 2024'!Q14+'CONTRACTACIO 2n TR 2024'!Q14+'CONTRACTACIO 3r TR 2024'!Q14+'CONTRACTACIO 4t TR 2024'!Q14</f>
        <v>0</v>
      </c>
      <c r="R14" s="20" t="str">
        <f t="shared" si="6"/>
        <v/>
      </c>
      <c r="S14" s="13">
        <f>'CONTRACTACIO 1r TR 2024'!S14+'CONTRACTACIO 2n TR 2024'!S14+'CONTRACTACIO 3r TR 2024'!S14+'CONTRACTACIO 4t TR 2024'!S14</f>
        <v>0</v>
      </c>
      <c r="T14" s="13">
        <f>'CONTRACTACIO 1r TR 2024'!T14+'CONTRACTACIO 2n TR 2024'!T14+'CONTRACTACIO 3r TR 2024'!T14+'CONTRACTACIO 4t TR 2024'!T14</f>
        <v>0</v>
      </c>
      <c r="U14" s="21" t="str">
        <f t="shared" si="7"/>
        <v/>
      </c>
      <c r="V14" s="9">
        <f>'CONTRACTACIO 1r TR 2024'!AA14+'CONTRACTACIO 2n TR 2024'!AA14+'CONTRACTACIO 3r TR 2024'!AA14+'CONTRACTACIO 4t TR 2024'!AA14</f>
        <v>0</v>
      </c>
      <c r="W14" s="20" t="str">
        <f t="shared" si="8"/>
        <v/>
      </c>
      <c r="X14" s="13">
        <f>'CONTRACTACIO 1r TR 2024'!AC14+'CONTRACTACIO 2n TR 2024'!AC14+'CONTRACTACIO 3r TR 2024'!AC14+'CONTRACTACIO 4t TR 2024'!AC14</f>
        <v>0</v>
      </c>
      <c r="Y14" s="13">
        <f>'CONTRACTACIO 1r TR 2024'!AD14+'CONTRACTACIO 2n TR 2024'!AD14+'CONTRACTACIO 3r TR 2024'!AD14+'CONTRACTACIO 4t TR 2024'!AD14</f>
        <v>0</v>
      </c>
      <c r="Z14" s="21" t="str">
        <f t="shared" si="9"/>
        <v/>
      </c>
      <c r="AA14" s="9">
        <f>'CONTRACTACIO 1r TR 2024'!V14+'CONTRACTACIO 2n TR 2024'!V14+'CONTRACTACIO 3r TR 2024'!V14+'CONTRACTACIO 4t TR 2024'!V14</f>
        <v>0</v>
      </c>
      <c r="AB14" s="20" t="str">
        <f t="shared" si="10"/>
        <v/>
      </c>
      <c r="AC14" s="13">
        <f>'CONTRACTACIO 1r TR 2024'!X14+'CONTRACTACIO 2n TR 2024'!X14+'CONTRACTACIO 3r TR 2024'!X14+'CONTRACTACIO 4t TR 2024'!X14</f>
        <v>0</v>
      </c>
      <c r="AD14" s="13">
        <f>'CONTRACTACIO 1r TR 2024'!Y14+'CONTRACTACIO 2n TR 2024'!Y14+'CONTRACTACIO 3r TR 2024'!Y14+'CONTRACTACIO 4t TR 2024'!Y14</f>
        <v>0</v>
      </c>
      <c r="AE14" s="21" t="str">
        <f t="shared" si="11"/>
        <v/>
      </c>
    </row>
    <row r="15" spans="1:31" s="40" customFormat="1" ht="36" customHeight="1" x14ac:dyDescent="0.25">
      <c r="A15" s="41" t="s">
        <v>19</v>
      </c>
      <c r="B15" s="9">
        <f>'CONTRACTACIO 1r TR 2024'!B15+'CONTRACTACIO 2n TR 2024'!B15+'CONTRACTACIO 3r TR 2024'!B15+'CONTRACTACIO 4t TR 2024'!B15</f>
        <v>5</v>
      </c>
      <c r="C15" s="20">
        <f t="shared" si="0"/>
        <v>0.17241379310344829</v>
      </c>
      <c r="D15" s="13">
        <f>'CONTRACTACIO 1r TR 2024'!D15+'CONTRACTACIO 2n TR 2024'!D15+'CONTRACTACIO 3r TR 2024'!D15+'CONTRACTACIO 4t TR 2024'!D15</f>
        <v>225780.5</v>
      </c>
      <c r="E15" s="13">
        <f>'CONTRACTACIO 1r TR 2024'!E15+'CONTRACTACIO 2n TR 2024'!E15+'CONTRACTACIO 3r TR 2024'!E15+'CONTRACTACIO 4t TR 2024'!E15</f>
        <v>273194.40000000002</v>
      </c>
      <c r="F15" s="21">
        <f t="shared" si="1"/>
        <v>5.7134732037392756E-2</v>
      </c>
      <c r="G15" s="9">
        <f>'CONTRACTACIO 1r TR 2024'!G15+'CONTRACTACIO 2n TR 2024'!G15+'CONTRACTACIO 3r TR 2024'!G15+'CONTRACTACIO 4t TR 2024'!G15</f>
        <v>4</v>
      </c>
      <c r="H15" s="20">
        <f t="shared" si="2"/>
        <v>4.2105263157894736E-2</v>
      </c>
      <c r="I15" s="13">
        <f>'CONTRACTACIO 1r TR 2024'!I15+'CONTRACTACIO 2n TR 2024'!I15+'CONTRACTACIO 3r TR 2024'!I15+'CONTRACTACIO 4t TR 2024'!I15</f>
        <v>135310.95000000001</v>
      </c>
      <c r="J15" s="13">
        <f>'CONTRACTACIO 1r TR 2024'!J15+'CONTRACTACIO 2n TR 2024'!J15+'CONTRACTACIO 3r TR 2024'!J15+'CONTRACTACIO 4t TR 2024'!J15</f>
        <v>163726.24</v>
      </c>
      <c r="K15" s="21">
        <f t="shared" si="3"/>
        <v>1.9649095270816076E-2</v>
      </c>
      <c r="L15" s="9">
        <f>'CONTRACTACIO 1r TR 2024'!L15+'CONTRACTACIO 2n TR 2024'!L15+'CONTRACTACIO 3r TR 2024'!L15+'CONTRACTACIO 4t TR 2024'!L15</f>
        <v>0</v>
      </c>
      <c r="M15" s="20" t="str">
        <f t="shared" si="4"/>
        <v/>
      </c>
      <c r="N15" s="13">
        <f>'CONTRACTACIO 1r TR 2024'!N15+'CONTRACTACIO 2n TR 2024'!N15+'CONTRACTACIO 3r TR 2024'!N15+'CONTRACTACIO 4t TR 2024'!N15</f>
        <v>0</v>
      </c>
      <c r="O15" s="13">
        <f>'CONTRACTACIO 1r TR 2024'!O15+'CONTRACTACIO 2n TR 2024'!O15+'CONTRACTACIO 3r TR 2024'!O15+'CONTRACTACIO 4t TR 2024'!O15</f>
        <v>0</v>
      </c>
      <c r="P15" s="21" t="str">
        <f t="shared" si="5"/>
        <v/>
      </c>
      <c r="Q15" s="9">
        <f>'CONTRACTACIO 1r TR 2024'!Q15+'CONTRACTACIO 2n TR 2024'!Q15+'CONTRACTACIO 3r TR 2024'!Q15+'CONTRACTACIO 4t TR 2024'!Q15</f>
        <v>0</v>
      </c>
      <c r="R15" s="20" t="str">
        <f t="shared" si="6"/>
        <v/>
      </c>
      <c r="S15" s="13">
        <f>'CONTRACTACIO 1r TR 2024'!S15+'CONTRACTACIO 2n TR 2024'!S15+'CONTRACTACIO 3r TR 2024'!S15+'CONTRACTACIO 4t TR 2024'!S15</f>
        <v>0</v>
      </c>
      <c r="T15" s="13">
        <f>'CONTRACTACIO 1r TR 2024'!T15+'CONTRACTACIO 2n TR 2024'!T15+'CONTRACTACIO 3r TR 2024'!T15+'CONTRACTACIO 4t TR 2024'!T15</f>
        <v>0</v>
      </c>
      <c r="U15" s="21" t="str">
        <f t="shared" si="7"/>
        <v/>
      </c>
      <c r="V15" s="9">
        <f>'CONTRACTACIO 1r TR 2024'!AA15+'CONTRACTACIO 2n TR 2024'!AA15+'CONTRACTACIO 3r TR 2024'!AA15+'CONTRACTACIO 4t TR 2024'!AA15</f>
        <v>0</v>
      </c>
      <c r="W15" s="20" t="str">
        <f t="shared" si="8"/>
        <v/>
      </c>
      <c r="X15" s="13">
        <f>'CONTRACTACIO 1r TR 2024'!AC15+'CONTRACTACIO 2n TR 2024'!AC15+'CONTRACTACIO 3r TR 2024'!AC15+'CONTRACTACIO 4t TR 2024'!AC15</f>
        <v>0</v>
      </c>
      <c r="Y15" s="13">
        <f>'CONTRACTACIO 1r TR 2024'!AD15+'CONTRACTACIO 2n TR 2024'!AD15+'CONTRACTACIO 3r TR 2024'!AD15+'CONTRACTACIO 4t TR 2024'!AD15</f>
        <v>0</v>
      </c>
      <c r="Z15" s="21" t="str">
        <f t="shared" si="9"/>
        <v/>
      </c>
      <c r="AA15" s="9">
        <f>'CONTRACTACIO 1r TR 2024'!V15+'CONTRACTACIO 2n TR 2024'!V15+'CONTRACTACIO 3r TR 2024'!V15+'CONTRACTACIO 4t TR 2024'!V15</f>
        <v>0</v>
      </c>
      <c r="AB15" s="20" t="str">
        <f t="shared" si="10"/>
        <v/>
      </c>
      <c r="AC15" s="13">
        <f>'CONTRACTACIO 1r TR 2024'!X15+'CONTRACTACIO 2n TR 2024'!X15+'CONTRACTACIO 3r TR 2024'!X15+'CONTRACTACIO 4t TR 2024'!X15</f>
        <v>0</v>
      </c>
      <c r="AD15" s="13">
        <f>'CONTRACTACIO 1r TR 2024'!Y15+'CONTRACTACIO 2n TR 2024'!Y15+'CONTRACTACIO 3r TR 2024'!Y15+'CONTRACTACIO 4t TR 2024'!Y15</f>
        <v>0</v>
      </c>
      <c r="AE15" s="21" t="str">
        <f t="shared" si="11"/>
        <v/>
      </c>
    </row>
    <row r="16" spans="1:31" s="40" customFormat="1" ht="36" customHeight="1" x14ac:dyDescent="0.25">
      <c r="A16" s="41" t="s">
        <v>26</v>
      </c>
      <c r="B16" s="9">
        <f>'CONTRACTACIO 1r TR 2024'!B16+'CONTRACTACIO 2n TR 2024'!B16+'CONTRACTACIO 3r TR 2024'!B16+'CONTRACTACIO 4t TR 2024'!B16</f>
        <v>0</v>
      </c>
      <c r="C16" s="20" t="str">
        <f t="shared" si="0"/>
        <v/>
      </c>
      <c r="D16" s="13">
        <f>'CONTRACTACIO 1r TR 2024'!D16+'CONTRACTACIO 2n TR 2024'!D16+'CONTRACTACIO 3r TR 2024'!D16+'CONTRACTACIO 4t TR 2024'!D16</f>
        <v>0</v>
      </c>
      <c r="E16" s="13">
        <f>'CONTRACTACIO 1r TR 2024'!E16+'CONTRACTACIO 2n TR 2024'!E16+'CONTRACTACIO 3r TR 2024'!E16+'CONTRACTACIO 4t TR 2024'!E16</f>
        <v>0</v>
      </c>
      <c r="F16" s="21" t="str">
        <f t="shared" si="1"/>
        <v/>
      </c>
      <c r="G16" s="9">
        <f>'CONTRACTACIO 1r TR 2024'!G16+'CONTRACTACIO 2n TR 2024'!G16+'CONTRACTACIO 3r TR 2024'!G16+'CONTRACTACIO 4t TR 2024'!G16</f>
        <v>0</v>
      </c>
      <c r="H16" s="20" t="str">
        <f t="shared" si="2"/>
        <v/>
      </c>
      <c r="I16" s="13">
        <f>'CONTRACTACIO 1r TR 2024'!I16+'CONTRACTACIO 2n TR 2024'!I16+'CONTRACTACIO 3r TR 2024'!I16+'CONTRACTACIO 4t TR 2024'!I16</f>
        <v>0</v>
      </c>
      <c r="J16" s="13">
        <f>'CONTRACTACIO 1r TR 2024'!J16+'CONTRACTACIO 2n TR 2024'!J16+'CONTRACTACIO 3r TR 2024'!J16+'CONTRACTACIO 4t TR 2024'!J16</f>
        <v>0</v>
      </c>
      <c r="K16" s="21" t="str">
        <f t="shared" si="3"/>
        <v/>
      </c>
      <c r="L16" s="9">
        <f>'CONTRACTACIO 1r TR 2024'!L16+'CONTRACTACIO 2n TR 2024'!L16+'CONTRACTACIO 3r TR 2024'!L16+'CONTRACTACIO 4t TR 2024'!L16</f>
        <v>0</v>
      </c>
      <c r="M16" s="20" t="str">
        <f t="shared" si="4"/>
        <v/>
      </c>
      <c r="N16" s="13">
        <f>'CONTRACTACIO 1r TR 2024'!N16+'CONTRACTACIO 2n TR 2024'!N16+'CONTRACTACIO 3r TR 2024'!N16+'CONTRACTACIO 4t TR 2024'!N16</f>
        <v>0</v>
      </c>
      <c r="O16" s="13">
        <f>'CONTRACTACIO 1r TR 2024'!O16+'CONTRACTACIO 2n TR 2024'!O16+'CONTRACTACIO 3r TR 2024'!O16+'CONTRACTACIO 4t TR 2024'!O16</f>
        <v>0</v>
      </c>
      <c r="P16" s="21" t="str">
        <f t="shared" si="5"/>
        <v/>
      </c>
      <c r="Q16" s="9">
        <f>'CONTRACTACIO 1r TR 2024'!Q16+'CONTRACTACIO 2n TR 2024'!Q16+'CONTRACTACIO 3r TR 2024'!Q16+'CONTRACTACIO 4t TR 2024'!Q16</f>
        <v>0</v>
      </c>
      <c r="R16" s="20" t="str">
        <f t="shared" si="6"/>
        <v/>
      </c>
      <c r="S16" s="13">
        <f>'CONTRACTACIO 1r TR 2024'!S16+'CONTRACTACIO 2n TR 2024'!S16+'CONTRACTACIO 3r TR 2024'!S16+'CONTRACTACIO 4t TR 2024'!S16</f>
        <v>0</v>
      </c>
      <c r="T16" s="13">
        <f>'CONTRACTACIO 1r TR 2024'!T16+'CONTRACTACIO 2n TR 2024'!T16+'CONTRACTACIO 3r TR 2024'!T16+'CONTRACTACIO 4t TR 2024'!T16</f>
        <v>0</v>
      </c>
      <c r="U16" s="21" t="str">
        <f t="shared" si="7"/>
        <v/>
      </c>
      <c r="V16" s="9">
        <f>'CONTRACTACIO 1r TR 2024'!AA16+'CONTRACTACIO 2n TR 2024'!AA16+'CONTRACTACIO 3r TR 2024'!AA16+'CONTRACTACIO 4t TR 2024'!AA16</f>
        <v>0</v>
      </c>
      <c r="W16" s="20" t="str">
        <f t="shared" si="8"/>
        <v/>
      </c>
      <c r="X16" s="13">
        <f>'CONTRACTACIO 1r TR 2024'!AC16+'CONTRACTACIO 2n TR 2024'!AC16+'CONTRACTACIO 3r TR 2024'!AC16+'CONTRACTACIO 4t TR 2024'!AC16</f>
        <v>0</v>
      </c>
      <c r="Y16" s="13">
        <f>'CONTRACTACIO 1r TR 2024'!AD16+'CONTRACTACIO 2n TR 2024'!AD16+'CONTRACTACIO 3r TR 2024'!AD16+'CONTRACTACIO 4t TR 2024'!AD16</f>
        <v>0</v>
      </c>
      <c r="Z16" s="21" t="str">
        <f t="shared" si="9"/>
        <v/>
      </c>
      <c r="AA16" s="9">
        <f>'CONTRACTACIO 1r TR 2024'!V16+'CONTRACTACIO 2n TR 2024'!V16+'CONTRACTACIO 3r TR 2024'!V16+'CONTRACTACIO 4t TR 2024'!V16</f>
        <v>0</v>
      </c>
      <c r="AB16" s="20" t="str">
        <f t="shared" si="10"/>
        <v/>
      </c>
      <c r="AC16" s="13">
        <f>'CONTRACTACIO 1r TR 2024'!X16+'CONTRACTACIO 2n TR 2024'!X16+'CONTRACTACIO 3r TR 2024'!X16+'CONTRACTACIO 4t TR 2024'!X16</f>
        <v>0</v>
      </c>
      <c r="AD16" s="13">
        <f>'CONTRACTACIO 1r TR 2024'!Y16+'CONTRACTACIO 2n TR 2024'!Y16+'CONTRACTACIO 3r TR 2024'!Y16+'CONTRACTACIO 4t TR 2024'!Y16</f>
        <v>0</v>
      </c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9">
        <f>'CONTRACTACIO 1r TR 2024'!B17+'CONTRACTACIO 2n TR 2024'!B17+'CONTRACTACIO 3r TR 2024'!B17+'CONTRACTACIO 4t TR 2024'!B17</f>
        <v>0</v>
      </c>
      <c r="C17" s="20" t="str">
        <f t="shared" si="0"/>
        <v/>
      </c>
      <c r="D17" s="13">
        <f>'CONTRACTACIO 1r TR 2024'!D17+'CONTRACTACIO 2n TR 2024'!D17+'CONTRACTACIO 3r TR 2024'!D17+'CONTRACTACIO 4t TR 2024'!D17</f>
        <v>0</v>
      </c>
      <c r="E17" s="13">
        <f>'CONTRACTACIO 1r TR 2024'!E17+'CONTRACTACIO 2n TR 2024'!E17+'CONTRACTACIO 3r TR 2024'!E17+'CONTRACTACIO 4t TR 2024'!E17</f>
        <v>0</v>
      </c>
      <c r="F17" s="21" t="str">
        <f t="shared" si="1"/>
        <v/>
      </c>
      <c r="G17" s="9">
        <f>'CONTRACTACIO 1r TR 2024'!G17+'CONTRACTACIO 2n TR 2024'!G17+'CONTRACTACIO 3r TR 2024'!G17+'CONTRACTACIO 4t TR 2024'!G17</f>
        <v>0</v>
      </c>
      <c r="H17" s="20" t="str">
        <f t="shared" si="2"/>
        <v/>
      </c>
      <c r="I17" s="13">
        <f>'CONTRACTACIO 1r TR 2024'!I17+'CONTRACTACIO 2n TR 2024'!I17+'CONTRACTACIO 3r TR 2024'!I17+'CONTRACTACIO 4t TR 2024'!I17</f>
        <v>0</v>
      </c>
      <c r="J17" s="13">
        <f>'CONTRACTACIO 1r TR 2024'!J17+'CONTRACTACIO 2n TR 2024'!J17+'CONTRACTACIO 3r TR 2024'!J17+'CONTRACTACIO 4t TR 2024'!J17</f>
        <v>0</v>
      </c>
      <c r="K17" s="21" t="str">
        <f t="shared" si="3"/>
        <v/>
      </c>
      <c r="L17" s="9">
        <f>'CONTRACTACIO 1r TR 2024'!L17+'CONTRACTACIO 2n TR 2024'!L17+'CONTRACTACIO 3r TR 2024'!L17+'CONTRACTACIO 4t TR 2024'!L17</f>
        <v>0</v>
      </c>
      <c r="M17" s="20" t="str">
        <f t="shared" si="4"/>
        <v/>
      </c>
      <c r="N17" s="13">
        <f>'CONTRACTACIO 1r TR 2024'!N17+'CONTRACTACIO 2n TR 2024'!N17+'CONTRACTACIO 3r TR 2024'!N17+'CONTRACTACIO 4t TR 2024'!N17</f>
        <v>0</v>
      </c>
      <c r="O17" s="13">
        <f>'CONTRACTACIO 1r TR 2024'!O17+'CONTRACTACIO 2n TR 2024'!O17+'CONTRACTACIO 3r TR 2024'!O17+'CONTRACTACIO 4t TR 2024'!O17</f>
        <v>0</v>
      </c>
      <c r="P17" s="21" t="str">
        <f t="shared" si="5"/>
        <v/>
      </c>
      <c r="Q17" s="9">
        <f>'CONTRACTACIO 1r TR 2024'!Q17+'CONTRACTACIO 2n TR 2024'!Q17+'CONTRACTACIO 3r TR 2024'!Q17+'CONTRACTACIO 4t TR 2024'!Q17</f>
        <v>0</v>
      </c>
      <c r="R17" s="20" t="str">
        <f t="shared" si="6"/>
        <v/>
      </c>
      <c r="S17" s="13">
        <f>'CONTRACTACIO 1r TR 2024'!S17+'CONTRACTACIO 2n TR 2024'!S17+'CONTRACTACIO 3r TR 2024'!S17+'CONTRACTACIO 4t TR 2024'!S17</f>
        <v>0</v>
      </c>
      <c r="T17" s="13">
        <f>'CONTRACTACIO 1r TR 2024'!T17+'CONTRACTACIO 2n TR 2024'!T17+'CONTRACTACIO 3r TR 2024'!T17+'CONTRACTACIO 4t TR 2024'!T17</f>
        <v>0</v>
      </c>
      <c r="U17" s="21" t="str">
        <f t="shared" si="7"/>
        <v/>
      </c>
      <c r="V17" s="9">
        <f>'CONTRACTACIO 1r TR 2024'!AA17+'CONTRACTACIO 2n TR 2024'!AA17+'CONTRACTACIO 3r TR 2024'!AA17+'CONTRACTACIO 4t TR 2024'!AA17</f>
        <v>0</v>
      </c>
      <c r="W17" s="20" t="str">
        <f t="shared" si="8"/>
        <v/>
      </c>
      <c r="X17" s="13">
        <f>'CONTRACTACIO 1r TR 2024'!AC17+'CONTRACTACIO 2n TR 2024'!AC17+'CONTRACTACIO 3r TR 2024'!AC17+'CONTRACTACIO 4t TR 2024'!AC17</f>
        <v>0</v>
      </c>
      <c r="Y17" s="13">
        <f>'CONTRACTACIO 1r TR 2024'!AD17+'CONTRACTACIO 2n TR 2024'!AD17+'CONTRACTACIO 3r TR 2024'!AD17+'CONTRACTACIO 4t TR 2024'!AD17</f>
        <v>0</v>
      </c>
      <c r="Z17" s="21" t="str">
        <f t="shared" si="9"/>
        <v/>
      </c>
      <c r="AA17" s="9">
        <f>'CONTRACTACIO 1r TR 2024'!V17+'CONTRACTACIO 2n TR 2024'!V17+'CONTRACTACIO 3r TR 2024'!V17+'CONTRACTACIO 4t TR 2024'!V17</f>
        <v>0</v>
      </c>
      <c r="AB17" s="20" t="str">
        <f t="shared" si="10"/>
        <v/>
      </c>
      <c r="AC17" s="13">
        <f>'CONTRACTACIO 1r TR 2024'!X17+'CONTRACTACIO 2n TR 2024'!X17+'CONTRACTACIO 3r TR 2024'!X17+'CONTRACTACIO 4t TR 2024'!X17</f>
        <v>0</v>
      </c>
      <c r="AD17" s="13">
        <f>'CONTRACTACIO 1r TR 2024'!Y17+'CONTRACTACIO 2n TR 2024'!Y17+'CONTRACTACIO 3r TR 2024'!Y17+'CONTRACTACIO 4t TR 2024'!Y17</f>
        <v>0</v>
      </c>
      <c r="AE17" s="21" t="str">
        <f t="shared" si="11"/>
        <v/>
      </c>
    </row>
    <row r="18" spans="1:31" s="40" customFormat="1" ht="36" customHeight="1" x14ac:dyDescent="0.25">
      <c r="A18" s="42" t="s">
        <v>33</v>
      </c>
      <c r="B18" s="9">
        <f>'CONTRACTACIO 1r TR 2024'!B18+'CONTRACTACIO 2n TR 2024'!B18+'CONTRACTACIO 3r TR 2024'!B18+'CONTRACTACIO 4t TR 2024'!B18</f>
        <v>0</v>
      </c>
      <c r="C18" s="20" t="str">
        <f t="shared" si="0"/>
        <v/>
      </c>
      <c r="D18" s="13">
        <f>'CONTRACTACIO 1r TR 2024'!D18+'CONTRACTACIO 2n TR 2024'!D18+'CONTRACTACIO 3r TR 2024'!D18+'CONTRACTACIO 4t TR 2024'!D18</f>
        <v>0</v>
      </c>
      <c r="E18" s="13">
        <f>'CONTRACTACIO 1r TR 2024'!E18+'CONTRACTACIO 2n TR 2024'!E18+'CONTRACTACIO 3r TR 2024'!E18+'CONTRACTACIO 4t TR 2024'!E18</f>
        <v>0</v>
      </c>
      <c r="F18" s="21" t="str">
        <f t="shared" si="1"/>
        <v/>
      </c>
      <c r="G18" s="9">
        <f>'CONTRACTACIO 1r TR 2024'!G18+'CONTRACTACIO 2n TR 2024'!G18+'CONTRACTACIO 3r TR 2024'!G18+'CONTRACTACIO 4t TR 2024'!G18</f>
        <v>2</v>
      </c>
      <c r="H18" s="20">
        <f t="shared" si="2"/>
        <v>2.1052631578947368E-2</v>
      </c>
      <c r="I18" s="13">
        <f>'CONTRACTACIO 1r TR 2024'!I18+'CONTRACTACIO 2n TR 2024'!I18+'CONTRACTACIO 3r TR 2024'!I18+'CONTRACTACIO 4t TR 2024'!I18</f>
        <v>94717.5</v>
      </c>
      <c r="J18" s="13">
        <f>'CONTRACTACIO 1r TR 2024'!J18+'CONTRACTACIO 2n TR 2024'!J18+'CONTRACTACIO 3r TR 2024'!J18+'CONTRACTACIO 4t TR 2024'!J18</f>
        <v>114608.17</v>
      </c>
      <c r="K18" s="21">
        <f t="shared" si="3"/>
        <v>1.3754342927217318E-2</v>
      </c>
      <c r="L18" s="9">
        <f>'CONTRACTACIO 1r TR 2024'!L18+'CONTRACTACIO 2n TR 2024'!L18+'CONTRACTACIO 3r TR 2024'!L18+'CONTRACTACIO 4t TR 2024'!L18</f>
        <v>0</v>
      </c>
      <c r="M18" s="20" t="str">
        <f t="shared" si="4"/>
        <v/>
      </c>
      <c r="N18" s="13">
        <f>'CONTRACTACIO 1r TR 2024'!N18+'CONTRACTACIO 2n TR 2024'!N18+'CONTRACTACIO 3r TR 2024'!N18+'CONTRACTACIO 4t TR 2024'!N18</f>
        <v>0</v>
      </c>
      <c r="O18" s="13">
        <f>'CONTRACTACIO 1r TR 2024'!O18+'CONTRACTACIO 2n TR 2024'!O18+'CONTRACTACIO 3r TR 2024'!O18+'CONTRACTACIO 4t TR 2024'!O18</f>
        <v>0</v>
      </c>
      <c r="P18" s="21" t="str">
        <f t="shared" si="5"/>
        <v/>
      </c>
      <c r="Q18" s="9">
        <f>'CONTRACTACIO 1r TR 2024'!Q18+'CONTRACTACIO 2n TR 2024'!Q18+'CONTRACTACIO 3r TR 2024'!Q18+'CONTRACTACIO 4t TR 2024'!Q18</f>
        <v>0</v>
      </c>
      <c r="R18" s="20" t="str">
        <f t="shared" si="6"/>
        <v/>
      </c>
      <c r="S18" s="13">
        <f>'CONTRACTACIO 1r TR 2024'!S18+'CONTRACTACIO 2n TR 2024'!S18+'CONTRACTACIO 3r TR 2024'!S18+'CONTRACTACIO 4t TR 2024'!S18</f>
        <v>0</v>
      </c>
      <c r="T18" s="13">
        <f>'CONTRACTACIO 1r TR 2024'!T18+'CONTRACTACIO 2n TR 2024'!T18+'CONTRACTACIO 3r TR 2024'!T18+'CONTRACTACIO 4t TR 2024'!T18</f>
        <v>0</v>
      </c>
      <c r="U18" s="21" t="str">
        <f t="shared" si="7"/>
        <v/>
      </c>
      <c r="V18" s="9">
        <f>'CONTRACTACIO 1r TR 2024'!AA18+'CONTRACTACIO 2n TR 2024'!AA18+'CONTRACTACIO 3r TR 2024'!AA18+'CONTRACTACIO 4t TR 2024'!AA18</f>
        <v>0</v>
      </c>
      <c r="W18" s="20" t="str">
        <f t="shared" si="8"/>
        <v/>
      </c>
      <c r="X18" s="13">
        <f>'CONTRACTACIO 1r TR 2024'!AC18+'CONTRACTACIO 2n TR 2024'!AC18+'CONTRACTACIO 3r TR 2024'!AC18+'CONTRACTACIO 4t TR 2024'!AC18</f>
        <v>0</v>
      </c>
      <c r="Y18" s="13">
        <f>'CONTRACTACIO 1r TR 2024'!AD18+'CONTRACTACIO 2n TR 2024'!AD18+'CONTRACTACIO 3r TR 2024'!AD18+'CONTRACTACIO 4t TR 2024'!AD18</f>
        <v>0</v>
      </c>
      <c r="Z18" s="21" t="str">
        <f t="shared" si="9"/>
        <v/>
      </c>
      <c r="AA18" s="9">
        <f>'CONTRACTACIO 1r TR 2024'!V18+'CONTRACTACIO 2n TR 2024'!V18+'CONTRACTACIO 3r TR 2024'!V18+'CONTRACTACIO 4t TR 2024'!V18</f>
        <v>1</v>
      </c>
      <c r="AB18" s="20">
        <f t="shared" si="10"/>
        <v>1</v>
      </c>
      <c r="AC18" s="13">
        <f>'CONTRACTACIO 1r TR 2024'!X18+'CONTRACTACIO 2n TR 2024'!X18+'CONTRACTACIO 3r TR 2024'!X18+'CONTRACTACIO 4t TR 2024'!X18</f>
        <v>5000</v>
      </c>
      <c r="AD18" s="13">
        <f>'CONTRACTACIO 1r TR 2024'!Y18+'CONTRACTACIO 2n TR 2024'!Y18+'CONTRACTACIO 3r TR 2024'!Y18+'CONTRACTACIO 4t TR 2024'!Y18</f>
        <v>6050</v>
      </c>
      <c r="AE18" s="21">
        <f t="shared" si="11"/>
        <v>1</v>
      </c>
    </row>
    <row r="19" spans="1:31" s="40" customFormat="1" ht="36" customHeight="1" x14ac:dyDescent="0.25">
      <c r="A19" s="42" t="s">
        <v>28</v>
      </c>
      <c r="B19" s="9">
        <f>'CONTRACTACIO 1r TR 2024'!B19+'CONTRACTACIO 2n TR 2024'!B19+'CONTRACTACIO 3r TR 2024'!B19+'CONTRACTACIO 4t TR 2024'!B19</f>
        <v>0</v>
      </c>
      <c r="C19" s="20" t="str">
        <f t="shared" si="0"/>
        <v/>
      </c>
      <c r="D19" s="13">
        <f>'CONTRACTACIO 1r TR 2024'!D19+'CONTRACTACIO 2n TR 2024'!D19+'CONTRACTACIO 3r TR 2024'!D19+'CONTRACTACIO 4t TR 2024'!D19</f>
        <v>0</v>
      </c>
      <c r="E19" s="13">
        <f>'CONTRACTACIO 1r TR 2024'!E19+'CONTRACTACIO 2n TR 2024'!E19+'CONTRACTACIO 3r TR 2024'!E19+'CONTRACTACIO 4t TR 2024'!E19</f>
        <v>0</v>
      </c>
      <c r="F19" s="21" t="str">
        <f t="shared" si="1"/>
        <v/>
      </c>
      <c r="G19" s="9">
        <f>'CONTRACTACIO 1r TR 2024'!G19+'CONTRACTACIO 2n TR 2024'!G19+'CONTRACTACIO 3r TR 2024'!G19+'CONTRACTACIO 4t TR 2024'!G19</f>
        <v>0</v>
      </c>
      <c r="H19" s="20" t="str">
        <f t="shared" si="2"/>
        <v/>
      </c>
      <c r="I19" s="13">
        <f>'CONTRACTACIO 1r TR 2024'!I19+'CONTRACTACIO 2n TR 2024'!I19+'CONTRACTACIO 3r TR 2024'!I19+'CONTRACTACIO 4t TR 2024'!I19</f>
        <v>0</v>
      </c>
      <c r="J19" s="13">
        <f>'CONTRACTACIO 1r TR 2024'!J19+'CONTRACTACIO 2n TR 2024'!J19+'CONTRACTACIO 3r TR 2024'!J19+'CONTRACTACIO 4t TR 2024'!J19</f>
        <v>0</v>
      </c>
      <c r="K19" s="21" t="str">
        <f t="shared" si="3"/>
        <v/>
      </c>
      <c r="L19" s="9">
        <f>'CONTRACTACIO 1r TR 2024'!L19+'CONTRACTACIO 2n TR 2024'!L19+'CONTRACTACIO 3r TR 2024'!L19+'CONTRACTACIO 4t TR 2024'!L19</f>
        <v>0</v>
      </c>
      <c r="M19" s="20" t="str">
        <f t="shared" si="4"/>
        <v/>
      </c>
      <c r="N19" s="13">
        <f>'CONTRACTACIO 1r TR 2024'!N19+'CONTRACTACIO 2n TR 2024'!N19+'CONTRACTACIO 3r TR 2024'!N19+'CONTRACTACIO 4t TR 2024'!N19</f>
        <v>0</v>
      </c>
      <c r="O19" s="13">
        <f>'CONTRACTACIO 1r TR 2024'!O19+'CONTRACTACIO 2n TR 2024'!O19+'CONTRACTACIO 3r TR 2024'!O19+'CONTRACTACIO 4t TR 2024'!O19</f>
        <v>0</v>
      </c>
      <c r="P19" s="21" t="str">
        <f t="shared" si="5"/>
        <v/>
      </c>
      <c r="Q19" s="9">
        <f>'CONTRACTACIO 1r TR 2024'!Q19+'CONTRACTACIO 2n TR 2024'!Q19+'CONTRACTACIO 3r TR 2024'!Q19+'CONTRACTACIO 4t TR 2024'!Q19</f>
        <v>0</v>
      </c>
      <c r="R19" s="20" t="str">
        <f t="shared" si="6"/>
        <v/>
      </c>
      <c r="S19" s="13">
        <f>'CONTRACTACIO 1r TR 2024'!S19+'CONTRACTACIO 2n TR 2024'!S19+'CONTRACTACIO 3r TR 2024'!S19+'CONTRACTACIO 4t TR 2024'!S19</f>
        <v>0</v>
      </c>
      <c r="T19" s="13">
        <f>'CONTRACTACIO 1r TR 2024'!T19+'CONTRACTACIO 2n TR 2024'!T19+'CONTRACTACIO 3r TR 2024'!T19+'CONTRACTACIO 4t TR 2024'!T19</f>
        <v>0</v>
      </c>
      <c r="U19" s="21" t="str">
        <f t="shared" si="7"/>
        <v/>
      </c>
      <c r="V19" s="9">
        <f>'CONTRACTACIO 1r TR 2024'!AA19+'CONTRACTACIO 2n TR 2024'!AA19+'CONTRACTACIO 3r TR 2024'!AA19+'CONTRACTACIO 4t TR 2024'!AA19</f>
        <v>0</v>
      </c>
      <c r="W19" s="20" t="str">
        <f t="shared" si="8"/>
        <v/>
      </c>
      <c r="X19" s="13">
        <f>'CONTRACTACIO 1r TR 2024'!AC19+'CONTRACTACIO 2n TR 2024'!AC19+'CONTRACTACIO 3r TR 2024'!AC19+'CONTRACTACIO 4t TR 2024'!AC19</f>
        <v>0</v>
      </c>
      <c r="Y19" s="13">
        <f>'CONTRACTACIO 1r TR 2024'!AD19+'CONTRACTACIO 2n TR 2024'!AD19+'CONTRACTACIO 3r TR 2024'!AD19+'CONTRACTACIO 4t TR 2024'!AD19</f>
        <v>0</v>
      </c>
      <c r="Z19" s="21" t="str">
        <f t="shared" si="9"/>
        <v/>
      </c>
      <c r="AA19" s="9">
        <f>'CONTRACTACIO 1r TR 2024'!V19+'CONTRACTACIO 2n TR 2024'!V19+'CONTRACTACIO 3r TR 2024'!V19+'CONTRACTACIO 4t TR 2024'!V19</f>
        <v>0</v>
      </c>
      <c r="AB19" s="20" t="str">
        <f t="shared" si="10"/>
        <v/>
      </c>
      <c r="AC19" s="13">
        <f>'CONTRACTACIO 1r TR 2024'!X19+'CONTRACTACIO 2n TR 2024'!X19+'CONTRACTACIO 3r TR 2024'!X19+'CONTRACTACIO 4t TR 2024'!X19</f>
        <v>0</v>
      </c>
      <c r="AD19" s="13">
        <f>'CONTRACTACIO 1r TR 2024'!Y19+'CONTRACTACIO 2n TR 2024'!Y19+'CONTRACTACIO 3r TR 2024'!Y19+'CONTRACTACIO 4t TR 2024'!Y19</f>
        <v>0</v>
      </c>
      <c r="AE19" s="21" t="str">
        <f t="shared" si="11"/>
        <v/>
      </c>
    </row>
    <row r="20" spans="1:31" s="40" customFormat="1" ht="36" customHeight="1" x14ac:dyDescent="0.25">
      <c r="A20" s="43" t="s">
        <v>29</v>
      </c>
      <c r="B20" s="9">
        <f>'CONTRACTACIO 1r TR 2024'!B20+'CONTRACTACIO 2n TR 2024'!B20+'CONTRACTACIO 3r TR 2024'!B20+'CONTRACTACIO 4t TR 2024'!B20</f>
        <v>9</v>
      </c>
      <c r="C20" s="20">
        <f t="shared" si="0"/>
        <v>0.31034482758620691</v>
      </c>
      <c r="D20" s="13">
        <f>'CONTRACTACIO 1r TR 2024'!D20+'CONTRACTACIO 2n TR 2024'!D20+'CONTRACTACIO 3r TR 2024'!D20+'CONTRACTACIO 4t TR 2024'!D20</f>
        <v>154190.53999999998</v>
      </c>
      <c r="E20" s="13">
        <f>'CONTRACTACIO 1r TR 2024'!E20+'CONTRACTACIO 2n TR 2024'!E20+'CONTRACTACIO 3r TR 2024'!E20+'CONTRACTACIO 4t TR 2024'!E20</f>
        <v>186570.55</v>
      </c>
      <c r="F20" s="21">
        <f t="shared" si="1"/>
        <v>3.9018583032152138E-2</v>
      </c>
      <c r="G20" s="9">
        <f>'CONTRACTACIO 1r TR 2024'!G20+'CONTRACTACIO 2n TR 2024'!G20+'CONTRACTACIO 3r TR 2024'!G20+'CONTRACTACIO 4t TR 2024'!G20</f>
        <v>51</v>
      </c>
      <c r="H20" s="20">
        <f t="shared" si="2"/>
        <v>0.5368421052631579</v>
      </c>
      <c r="I20" s="13">
        <f>'CONTRACTACIO 1r TR 2024'!I20+'CONTRACTACIO 2n TR 2024'!I20+'CONTRACTACIO 3r TR 2024'!I20+'CONTRACTACIO 4t TR 2024'!I20</f>
        <v>375226.87</v>
      </c>
      <c r="J20" s="13">
        <f>'CONTRACTACIO 1r TR 2024'!J20+'CONTRACTACIO 2n TR 2024'!J20+'CONTRACTACIO 3r TR 2024'!J20+'CONTRACTACIO 4t TR 2024'!J20</f>
        <v>454024.51</v>
      </c>
      <c r="K20" s="21">
        <f t="shared" si="3"/>
        <v>5.4488338902032973E-2</v>
      </c>
      <c r="L20" s="9">
        <f>'CONTRACTACIO 1r TR 2024'!L20+'CONTRACTACIO 2n TR 2024'!L20+'CONTRACTACIO 3r TR 2024'!L20+'CONTRACTACIO 4t TR 2024'!L20</f>
        <v>3</v>
      </c>
      <c r="M20" s="20">
        <f t="shared" si="4"/>
        <v>0.75</v>
      </c>
      <c r="N20" s="13">
        <f>'CONTRACTACIO 1r TR 2024'!N20+'CONTRACTACIO 2n TR 2024'!N20+'CONTRACTACIO 3r TR 2024'!N20+'CONTRACTACIO 4t TR 2024'!N20</f>
        <v>26556.6</v>
      </c>
      <c r="O20" s="13">
        <f>'CONTRACTACIO 1r TR 2024'!O20+'CONTRACTACIO 2n TR 2024'!O20+'CONTRACTACIO 3r TR 2024'!O20+'CONTRACTACIO 4t TR 2024'!O20</f>
        <v>32133.489999999998</v>
      </c>
      <c r="P20" s="21">
        <f t="shared" si="5"/>
        <v>0.15047288214041074</v>
      </c>
      <c r="Q20" s="9">
        <f>'CONTRACTACIO 1r TR 2024'!Q20+'CONTRACTACIO 2n TR 2024'!Q20+'CONTRACTACIO 3r TR 2024'!Q20+'CONTRACTACIO 4t TR 2024'!Q20</f>
        <v>0</v>
      </c>
      <c r="R20" s="20" t="str">
        <f t="shared" si="6"/>
        <v/>
      </c>
      <c r="S20" s="13">
        <f>'CONTRACTACIO 1r TR 2024'!S20+'CONTRACTACIO 2n TR 2024'!S20+'CONTRACTACIO 3r TR 2024'!S20+'CONTRACTACIO 4t TR 2024'!S20</f>
        <v>0</v>
      </c>
      <c r="T20" s="13">
        <f>'CONTRACTACIO 1r TR 2024'!T20+'CONTRACTACIO 2n TR 2024'!T20+'CONTRACTACIO 3r TR 2024'!T20+'CONTRACTACIO 4t TR 2024'!T20</f>
        <v>0</v>
      </c>
      <c r="U20" s="21" t="str">
        <f t="shared" si="7"/>
        <v/>
      </c>
      <c r="V20" s="9">
        <f>'CONTRACTACIO 1r TR 2024'!AA20+'CONTRACTACIO 2n TR 2024'!AA20+'CONTRACTACIO 3r TR 2024'!AA20+'CONTRACTACIO 4t TR 2024'!AA20</f>
        <v>0</v>
      </c>
      <c r="W20" s="20" t="str">
        <f t="shared" si="8"/>
        <v/>
      </c>
      <c r="X20" s="13">
        <f>'CONTRACTACIO 1r TR 2024'!AC20+'CONTRACTACIO 2n TR 2024'!AC20+'CONTRACTACIO 3r TR 2024'!AC20+'CONTRACTACIO 4t TR 2024'!AC20</f>
        <v>0</v>
      </c>
      <c r="Y20" s="13">
        <f>'CONTRACTACIO 1r TR 2024'!AD20+'CONTRACTACIO 2n TR 2024'!AD20+'CONTRACTACIO 3r TR 2024'!AD20+'CONTRACTACIO 4t TR 2024'!AD20</f>
        <v>0</v>
      </c>
      <c r="Z20" s="21" t="str">
        <f t="shared" si="9"/>
        <v/>
      </c>
      <c r="AA20" s="9">
        <f>'CONTRACTACIO 1r TR 2024'!V20+'CONTRACTACIO 2n TR 2024'!V20+'CONTRACTACIO 3r TR 2024'!V20+'CONTRACTACIO 4t TR 2024'!V20</f>
        <v>0</v>
      </c>
      <c r="AB20" s="20" t="str">
        <f t="shared" si="10"/>
        <v/>
      </c>
      <c r="AC20" s="13">
        <f>'CONTRACTACIO 1r TR 2024'!X20+'CONTRACTACIO 2n TR 2024'!X20+'CONTRACTACIO 3r TR 2024'!X20+'CONTRACTACIO 4t TR 2024'!X20</f>
        <v>0</v>
      </c>
      <c r="AD20" s="13">
        <f>'CONTRACTACIO 1r TR 2024'!Y20+'CONTRACTACIO 2n TR 2024'!Y20+'CONTRACTACIO 3r TR 2024'!Y20+'CONTRACTACIO 4t TR 2024'!Y20</f>
        <v>0</v>
      </c>
      <c r="AE20" s="21" t="str">
        <f t="shared" si="11"/>
        <v/>
      </c>
    </row>
    <row r="21" spans="1:31" s="40" customFormat="1" ht="39.950000000000003" customHeight="1" x14ac:dyDescent="0.25">
      <c r="A21" s="44" t="s">
        <v>35</v>
      </c>
      <c r="B21" s="9">
        <f>'CONTRACTACIO 1r TR 2024'!B21+'CONTRACTACIO 2n TR 2024'!B21+'CONTRACTACIO 3r TR 2024'!B21+'CONTRACTACIO 4t TR 2024'!B21</f>
        <v>0</v>
      </c>
      <c r="C21" s="20" t="str">
        <f t="shared" si="0"/>
        <v/>
      </c>
      <c r="D21" s="13">
        <f>'CONTRACTACIO 1r TR 2024'!D21+'CONTRACTACIO 2n TR 2024'!D21+'CONTRACTACIO 3r TR 2024'!D21+'CONTRACTACIO 4t TR 2024'!D21</f>
        <v>0</v>
      </c>
      <c r="E21" s="13">
        <f>'CONTRACTACIO 1r TR 2024'!E21+'CONTRACTACIO 2n TR 2024'!E21+'CONTRACTACIO 3r TR 2024'!E21+'CONTRACTACIO 4t TR 2024'!E21</f>
        <v>0</v>
      </c>
      <c r="F21" s="21" t="str">
        <f t="shared" si="1"/>
        <v/>
      </c>
      <c r="G21" s="9">
        <f>'CONTRACTACIO 1r TR 2024'!G21+'CONTRACTACIO 2n TR 2024'!G21+'CONTRACTACIO 3r TR 2024'!G21+'CONTRACTACIO 4t TR 2024'!G21</f>
        <v>0</v>
      </c>
      <c r="H21" s="20" t="str">
        <f t="shared" si="2"/>
        <v/>
      </c>
      <c r="I21" s="13">
        <f>'CONTRACTACIO 1r TR 2024'!I21+'CONTRACTACIO 2n TR 2024'!I21+'CONTRACTACIO 3r TR 2024'!I21+'CONTRACTACIO 4t TR 2024'!I21</f>
        <v>0</v>
      </c>
      <c r="J21" s="13">
        <f>'CONTRACTACIO 1r TR 2024'!J21+'CONTRACTACIO 2n TR 2024'!J21+'CONTRACTACIO 3r TR 2024'!J21+'CONTRACTACIO 4t TR 2024'!J21</f>
        <v>0</v>
      </c>
      <c r="K21" s="21" t="str">
        <f t="shared" si="3"/>
        <v/>
      </c>
      <c r="L21" s="9">
        <f>'CONTRACTACIO 1r TR 2024'!L21+'CONTRACTACIO 2n TR 2024'!L21+'CONTRACTACIO 3r TR 2024'!L21+'CONTRACTACIO 4t TR 2024'!L21</f>
        <v>0</v>
      </c>
      <c r="M21" s="20" t="str">
        <f t="shared" si="4"/>
        <v/>
      </c>
      <c r="N21" s="13">
        <f>'CONTRACTACIO 1r TR 2024'!N21+'CONTRACTACIO 2n TR 2024'!N21+'CONTRACTACIO 3r TR 2024'!N21+'CONTRACTACIO 4t TR 2024'!N21</f>
        <v>0</v>
      </c>
      <c r="O21" s="13">
        <f>'CONTRACTACIO 1r TR 2024'!O21+'CONTRACTACIO 2n TR 2024'!O21+'CONTRACTACIO 3r TR 2024'!O21+'CONTRACTACIO 4t TR 2024'!O21</f>
        <v>0</v>
      </c>
      <c r="P21" s="21" t="str">
        <f t="shared" si="5"/>
        <v/>
      </c>
      <c r="Q21" s="9">
        <f>'CONTRACTACIO 1r TR 2024'!Q21+'CONTRACTACIO 2n TR 2024'!Q21+'CONTRACTACIO 3r TR 2024'!Q21+'CONTRACTACIO 4t TR 2024'!Q21</f>
        <v>0</v>
      </c>
      <c r="R21" s="20" t="str">
        <f t="shared" si="6"/>
        <v/>
      </c>
      <c r="S21" s="13">
        <f>'CONTRACTACIO 1r TR 2024'!S21+'CONTRACTACIO 2n TR 2024'!S21+'CONTRACTACIO 3r TR 2024'!S21+'CONTRACTACIO 4t TR 2024'!S21</f>
        <v>0</v>
      </c>
      <c r="T21" s="13">
        <f>'CONTRACTACIO 1r TR 2024'!T21+'CONTRACTACIO 2n TR 2024'!T21+'CONTRACTACIO 3r TR 2024'!T21+'CONTRACTACIO 4t TR 2024'!T21</f>
        <v>0</v>
      </c>
      <c r="U21" s="21" t="str">
        <f t="shared" si="7"/>
        <v/>
      </c>
      <c r="V21" s="9">
        <f>'CONTRACTACIO 1r TR 2024'!AA21+'CONTRACTACIO 2n TR 2024'!AA21+'CONTRACTACIO 3r TR 2024'!AA21+'CONTRACTACIO 4t TR 2024'!AA21</f>
        <v>0</v>
      </c>
      <c r="W21" s="20" t="str">
        <f t="shared" si="8"/>
        <v/>
      </c>
      <c r="X21" s="13">
        <f>'CONTRACTACIO 1r TR 2024'!AC21+'CONTRACTACIO 2n TR 2024'!AC21+'CONTRACTACIO 3r TR 2024'!AC21+'CONTRACTACIO 4t TR 2024'!AC21</f>
        <v>0</v>
      </c>
      <c r="Y21" s="13">
        <f>'CONTRACTACIO 1r TR 2024'!AD21+'CONTRACTACIO 2n TR 2024'!AD21+'CONTRACTACIO 3r TR 2024'!AD21+'CONTRACTACIO 4t TR 2024'!AD21</f>
        <v>0</v>
      </c>
      <c r="Z21" s="21" t="str">
        <f t="shared" si="9"/>
        <v/>
      </c>
      <c r="AA21" s="9">
        <f>'CONTRACTACIO 1r TR 2024'!V21+'CONTRACTACIO 2n TR 2024'!V21+'CONTRACTACIO 3r TR 2024'!V21+'CONTRACTACIO 4t TR 2024'!V21</f>
        <v>0</v>
      </c>
      <c r="AB21" s="20" t="str">
        <f t="shared" si="10"/>
        <v/>
      </c>
      <c r="AC21" s="13">
        <f>'CONTRACTACIO 1r TR 2024'!X21+'CONTRACTACIO 2n TR 2024'!X21+'CONTRACTACIO 3r TR 2024'!X21+'CONTRACTACIO 4t TR 2024'!X21</f>
        <v>0</v>
      </c>
      <c r="AD21" s="13">
        <f>'CONTRACTACIO 1r TR 2024'!Y21+'CONTRACTACIO 2n TR 2024'!Y21+'CONTRACTACIO 3r TR 2024'!Y21+'CONTRACTACIO 4t TR 2024'!Y21</f>
        <v>0</v>
      </c>
      <c r="AE21" s="21" t="str">
        <f t="shared" si="11"/>
        <v/>
      </c>
    </row>
    <row r="22" spans="1:31" s="40" customFormat="1" ht="39.950000000000003" customHeight="1" x14ac:dyDescent="0.25">
      <c r="A22" s="86" t="s">
        <v>45</v>
      </c>
      <c r="B22" s="9">
        <f>'CONTRACTACIO 1r TR 2024'!B22+'CONTRACTACIO 2n TR 2024'!B22+'CONTRACTACIO 3r TR 2024'!B22+'CONTRACTACIO 4t TR 2024'!B22</f>
        <v>0</v>
      </c>
      <c r="C22" s="20" t="str">
        <f t="shared" si="0"/>
        <v/>
      </c>
      <c r="D22" s="13">
        <f>'CONTRACTACIO 1r TR 2024'!D22+'CONTRACTACIO 2n TR 2024'!D22+'CONTRACTACIO 3r TR 2024'!D22+'CONTRACTACIO 4t TR 2024'!D22</f>
        <v>0</v>
      </c>
      <c r="E22" s="14">
        <f>'CONTRACTACIO 1r TR 2024'!E22+'CONTRACTACIO 2n TR 2024'!E22+'CONTRACTACIO 3r TR 2024'!E22+'CONTRACTACIO 4t TR 2024'!E22</f>
        <v>0</v>
      </c>
      <c r="F22" s="21" t="str">
        <f t="shared" si="1"/>
        <v/>
      </c>
      <c r="G22" s="9">
        <f>'CONTRACTACIO 1r TR 2024'!G22+'CONTRACTACIO 2n TR 2024'!G22+'CONTRACTACIO 3r TR 2024'!G22+'CONTRACTACIO 4t TR 2024'!G22</f>
        <v>0</v>
      </c>
      <c r="H22" s="20" t="str">
        <f t="shared" si="2"/>
        <v/>
      </c>
      <c r="I22" s="13">
        <f>'CONTRACTACIO 1r TR 2024'!I22+'CONTRACTACIO 2n TR 2024'!I22+'CONTRACTACIO 3r TR 2024'!I22+'CONTRACTACIO 4t TR 2024'!I22</f>
        <v>0</v>
      </c>
      <c r="J22" s="14">
        <f>'CONTRACTACIO 1r TR 2024'!J22+'CONTRACTACIO 2n TR 2024'!J22+'CONTRACTACIO 3r TR 2024'!J22+'CONTRACTACIO 4t TR 2024'!J22</f>
        <v>0</v>
      </c>
      <c r="K22" s="21" t="str">
        <f t="shared" si="3"/>
        <v/>
      </c>
      <c r="L22" s="9">
        <f>'CONTRACTACIO 1r TR 2024'!L22+'CONTRACTACIO 2n TR 2024'!L22+'CONTRACTACIO 3r TR 2024'!L22+'CONTRACTACIO 4t TR 2024'!L22</f>
        <v>0</v>
      </c>
      <c r="M22" s="20" t="str">
        <f t="shared" si="4"/>
        <v/>
      </c>
      <c r="N22" s="13">
        <f>'CONTRACTACIO 1r TR 2024'!N22+'CONTRACTACIO 2n TR 2024'!N22+'CONTRACTACIO 3r TR 2024'!N22+'CONTRACTACIO 4t TR 2024'!N22</f>
        <v>0</v>
      </c>
      <c r="O22" s="14">
        <f>'CONTRACTACIO 1r TR 2024'!O22+'CONTRACTACIO 2n TR 2024'!O22+'CONTRACTACIO 3r TR 2024'!O22+'CONTRACTACIO 4t TR 2024'!O22</f>
        <v>0</v>
      </c>
      <c r="P22" s="21" t="str">
        <f t="shared" si="5"/>
        <v/>
      </c>
      <c r="Q22" s="9">
        <f>'CONTRACTACIO 1r TR 2024'!Q22+'CONTRACTACIO 2n TR 2024'!Q22+'CONTRACTACIO 3r TR 2024'!Q22+'CONTRACTACIO 4t TR 2024'!Q22</f>
        <v>0</v>
      </c>
      <c r="R22" s="20" t="str">
        <f t="shared" si="6"/>
        <v/>
      </c>
      <c r="S22" s="13">
        <f>'CONTRACTACIO 1r TR 2024'!S22+'CONTRACTACIO 2n TR 2024'!S22+'CONTRACTACIO 3r TR 2024'!S22+'CONTRACTACIO 4t TR 2024'!S22</f>
        <v>0</v>
      </c>
      <c r="T22" s="14">
        <f>'CONTRACTACIO 1r TR 2024'!T22+'CONTRACTACIO 2n TR 2024'!T22+'CONTRACTACIO 3r TR 2024'!T22+'CONTRACTACIO 4t TR 2024'!T22</f>
        <v>0</v>
      </c>
      <c r="U22" s="21" t="str">
        <f t="shared" si="7"/>
        <v/>
      </c>
      <c r="V22" s="9">
        <f>'CONTRACTACIO 1r TR 2024'!AA22+'CONTRACTACIO 2n TR 2024'!AA22+'CONTRACTACIO 3r TR 2024'!AA22+'CONTRACTACIO 4t TR 2024'!AA22</f>
        <v>0</v>
      </c>
      <c r="W22" s="20" t="str">
        <f t="shared" si="8"/>
        <v/>
      </c>
      <c r="X22" s="13">
        <f>'CONTRACTACIO 1r TR 2024'!AC22+'CONTRACTACIO 2n TR 2024'!AC22+'CONTRACTACIO 3r TR 2024'!AC22+'CONTRACTACIO 4t TR 2024'!AC22</f>
        <v>0</v>
      </c>
      <c r="Y22" s="14">
        <f>'CONTRACTACIO 1r TR 2024'!AD22+'CONTRACTACIO 2n TR 2024'!AD22+'CONTRACTACIO 3r TR 2024'!AD22+'CONTRACTACIO 4t TR 2024'!AD22</f>
        <v>0</v>
      </c>
      <c r="Z22" s="21" t="str">
        <f t="shared" si="9"/>
        <v/>
      </c>
      <c r="AA22" s="9">
        <f>'CONTRACTACIO 1r TR 2024'!V22+'CONTRACTACIO 2n TR 2024'!V22+'CONTRACTACIO 3r TR 2024'!V22+'CONTRACTACIO 4t TR 2024'!V22</f>
        <v>0</v>
      </c>
      <c r="AB22" s="20" t="str">
        <f t="shared" si="10"/>
        <v/>
      </c>
      <c r="AC22" s="13">
        <f>'CONTRACTACIO 1r TR 2024'!X22+'CONTRACTACIO 2n TR 2024'!X22+'CONTRACTACIO 3r TR 2024'!X22+'CONTRACTACIO 4t TR 2024'!X22</f>
        <v>0</v>
      </c>
      <c r="AD22" s="14">
        <f>'CONTRACTACIO 1r TR 2024'!Y22+'CONTRACTACIO 2n TR 2024'!Y22+'CONTRACTACIO 3r TR 2024'!Y22+'CONTRACTACIO 4t TR 2024'!Y22</f>
        <v>0</v>
      </c>
      <c r="AE22" s="21" t="str">
        <f t="shared" si="11"/>
        <v/>
      </c>
    </row>
    <row r="23" spans="1:31" s="40" customFormat="1" ht="39.950000000000003" customHeight="1" x14ac:dyDescent="0.25">
      <c r="A23" s="88" t="s">
        <v>47</v>
      </c>
      <c r="B23" s="77">
        <f>'CONTRACTACIO 1r TR 2024'!B23+'CONTRACTACIO 2n TR 2024'!B23+'CONTRACTACIO 3r TR 2024'!B23+'CONTRACTACIO 4t TR 2024'!B23</f>
        <v>0</v>
      </c>
      <c r="C23" s="62" t="str">
        <f t="shared" si="0"/>
        <v/>
      </c>
      <c r="D23" s="73">
        <f>'CONTRACTACIO 1r TR 2024'!D23+'CONTRACTACIO 2n TR 2024'!D23+'CONTRACTACIO 3r TR 2024'!D23+'CONTRACTACIO 4t TR 2024'!D23</f>
        <v>0</v>
      </c>
      <c r="E23" s="74">
        <f>'CONTRACTACIO 1r TR 2024'!E23+'CONTRACTACIO 2n TR 2024'!E23+'CONTRACTACIO 3r TR 2024'!E23+'CONTRACTACIO 4t TR 2024'!E23</f>
        <v>0</v>
      </c>
      <c r="F23" s="63" t="str">
        <f t="shared" si="1"/>
        <v/>
      </c>
      <c r="G23" s="77">
        <f>'CONTRACTACIO 1r TR 2024'!G23+'CONTRACTACIO 2n TR 2024'!G23+'CONTRACTACIO 3r TR 2024'!G23+'CONTRACTACIO 4t TR 2024'!G23</f>
        <v>0</v>
      </c>
      <c r="H23" s="62" t="str">
        <f t="shared" si="2"/>
        <v/>
      </c>
      <c r="I23" s="73">
        <f>'CONTRACTACIO 1r TR 2024'!I23+'CONTRACTACIO 2n TR 2024'!I23+'CONTRACTACIO 3r TR 2024'!I23+'CONTRACTACIO 4t TR 2024'!I23</f>
        <v>0</v>
      </c>
      <c r="J23" s="74">
        <f>'CONTRACTACIO 1r TR 2024'!J23+'CONTRACTACIO 2n TR 2024'!J23+'CONTRACTACIO 3r TR 2024'!J23+'CONTRACTACIO 4t TR 2024'!J23</f>
        <v>0</v>
      </c>
      <c r="K23" s="63" t="str">
        <f t="shared" si="3"/>
        <v/>
      </c>
      <c r="L23" s="77">
        <f>'CONTRACTACIO 1r TR 2024'!L23+'CONTRACTACIO 2n TR 2024'!L23+'CONTRACTACIO 3r TR 2024'!L23+'CONTRACTACIO 4t TR 2024'!L23</f>
        <v>0</v>
      </c>
      <c r="M23" s="62" t="str">
        <f t="shared" si="4"/>
        <v/>
      </c>
      <c r="N23" s="73">
        <f>'CONTRACTACIO 1r TR 2024'!N23+'CONTRACTACIO 2n TR 2024'!N23+'CONTRACTACIO 3r TR 2024'!N23+'CONTRACTACIO 4t TR 2024'!N23</f>
        <v>0</v>
      </c>
      <c r="O23" s="74">
        <f>'CONTRACTACIO 1r TR 2024'!O23+'CONTRACTACIO 2n TR 2024'!O23+'CONTRACTACIO 3r TR 2024'!O23+'CONTRACTACIO 4t TR 2024'!O23</f>
        <v>0</v>
      </c>
      <c r="P23" s="63" t="str">
        <f t="shared" si="5"/>
        <v/>
      </c>
      <c r="Q23" s="77">
        <f>'CONTRACTACIO 1r TR 2024'!Q23+'CONTRACTACIO 2n TR 2024'!Q23+'CONTRACTACIO 3r TR 2024'!Q23+'CONTRACTACIO 4t TR 2024'!Q23</f>
        <v>0</v>
      </c>
      <c r="R23" s="62" t="str">
        <f t="shared" si="6"/>
        <v/>
      </c>
      <c r="S23" s="73">
        <f>'CONTRACTACIO 1r TR 2024'!S23+'CONTRACTACIO 2n TR 2024'!S23+'CONTRACTACIO 3r TR 2024'!S23+'CONTRACTACIO 4t TR 2024'!S23</f>
        <v>0</v>
      </c>
      <c r="T23" s="74">
        <f>'CONTRACTACIO 1r TR 2024'!T23+'CONTRACTACIO 2n TR 2024'!T23+'CONTRACTACIO 3r TR 2024'!T23+'CONTRACTACIO 4t TR 2024'!T23</f>
        <v>0</v>
      </c>
      <c r="U23" s="63" t="str">
        <f t="shared" si="7"/>
        <v/>
      </c>
      <c r="V23" s="77">
        <f>'CONTRACTACIO 1r TR 2024'!AA23+'CONTRACTACIO 2n TR 2024'!AA23+'CONTRACTACIO 3r TR 2024'!AA23+'CONTRACTACIO 4t TR 2024'!AA23</f>
        <v>0</v>
      </c>
      <c r="W23" s="62" t="str">
        <f t="shared" si="8"/>
        <v/>
      </c>
      <c r="X23" s="73">
        <f>'CONTRACTACIO 1r TR 2024'!AC23+'CONTRACTACIO 2n TR 2024'!AC23+'CONTRACTACIO 3r TR 2024'!AC23+'CONTRACTACIO 4t TR 2024'!AC23</f>
        <v>0</v>
      </c>
      <c r="Y23" s="74">
        <f>'CONTRACTACIO 1r TR 2024'!AD23+'CONTRACTACIO 2n TR 2024'!AD23+'CONTRACTACIO 3r TR 2024'!AD23+'CONTRACTACIO 4t TR 2024'!AD23</f>
        <v>0</v>
      </c>
      <c r="Z23" s="63" t="str">
        <f t="shared" si="9"/>
        <v/>
      </c>
      <c r="AA23" s="77">
        <f>'CONTRACTACIO 1r TR 2024'!V23+'CONTRACTACIO 2n TR 2024'!V23+'CONTRACTACIO 3r TR 2024'!V23+'CONTRACTACIO 4t TR 2024'!V23</f>
        <v>0</v>
      </c>
      <c r="AB23" s="20" t="str">
        <f t="shared" si="10"/>
        <v/>
      </c>
      <c r="AC23" s="73">
        <f>'CONTRACTACIO 1r TR 2024'!X23+'CONTRACTACIO 2n TR 2024'!X23+'CONTRACTACIO 3r TR 2024'!X23+'CONTRACTACIO 4t TR 2024'!X23</f>
        <v>0</v>
      </c>
      <c r="AD23" s="74">
        <f>'CONTRACTACIO 1r TR 2024'!Y23+'CONTRACTACIO 2n TR 2024'!Y23+'CONTRACTACIO 3r TR 2024'!Y23+'CONTRACTACIO 4t TR 2024'!Y23</f>
        <v>0</v>
      </c>
      <c r="AE23" s="63" t="str">
        <f t="shared" si="11"/>
        <v/>
      </c>
    </row>
    <row r="24" spans="1:31" s="40" customFormat="1" ht="36" customHeight="1" x14ac:dyDescent="0.25">
      <c r="A24" s="90" t="s">
        <v>52</v>
      </c>
      <c r="B24" s="77">
        <f>'CONTRACTACIO 1r TR 2024'!B24+'CONTRACTACIO 2n TR 2024'!B24+'CONTRACTACIO 3r TR 2024'!B24+'CONTRACTACIO 4t TR 2024'!B24</f>
        <v>0</v>
      </c>
      <c r="C24" s="62" t="str">
        <f t="shared" si="0"/>
        <v/>
      </c>
      <c r="D24" s="73">
        <f>'CONTRACTACIO 1r TR 2024'!D24+'CONTRACTACIO 2n TR 2024'!D24+'CONTRACTACIO 3r TR 2024'!D24+'CONTRACTACIO 4t TR 2024'!D24</f>
        <v>0</v>
      </c>
      <c r="E24" s="74">
        <f>'CONTRACTACIO 1r TR 2024'!E24+'CONTRACTACIO 2n TR 2024'!E24+'CONTRACTACIO 3r TR 2024'!E24+'CONTRACTACIO 4t TR 2024'!E24</f>
        <v>0</v>
      </c>
      <c r="F24" s="63" t="str">
        <f t="shared" si="1"/>
        <v/>
      </c>
      <c r="G24" s="77">
        <f>'CONTRACTACIO 1r TR 2024'!G24+'CONTRACTACIO 2n TR 2024'!G24+'CONTRACTACIO 3r TR 2024'!G24+'CONTRACTACIO 4t TR 2024'!G24</f>
        <v>1</v>
      </c>
      <c r="H24" s="62">
        <f t="shared" si="2"/>
        <v>1.0526315789473684E-2</v>
      </c>
      <c r="I24" s="73">
        <f>'CONTRACTACIO 1r TR 2024'!I24+'CONTRACTACIO 2n TR 2024'!I24+'CONTRACTACIO 3r TR 2024'!I24+'CONTRACTACIO 4t TR 2024'!I24</f>
        <v>24920.5</v>
      </c>
      <c r="J24" s="74">
        <f>'CONTRACTACIO 1r TR 2024'!J24+'CONTRACTACIO 2n TR 2024'!J24+'CONTRACTACIO 3r TR 2024'!J24+'CONTRACTACIO 4t TR 2024'!J24</f>
        <v>30153.81</v>
      </c>
      <c r="K24" s="63">
        <f t="shared" si="3"/>
        <v>3.6188156856719277E-3</v>
      </c>
      <c r="L24" s="77">
        <f>'CONTRACTACIO 1r TR 2024'!L24+'CONTRACTACIO 2n TR 2024'!L24+'CONTRACTACIO 3r TR 2024'!L24+'CONTRACTACIO 4t TR 2024'!L24</f>
        <v>0</v>
      </c>
      <c r="M24" s="62" t="str">
        <f t="shared" si="4"/>
        <v/>
      </c>
      <c r="N24" s="73">
        <f>'CONTRACTACIO 1r TR 2024'!N24+'CONTRACTACIO 2n TR 2024'!N24+'CONTRACTACIO 3r TR 2024'!N24+'CONTRACTACIO 4t TR 2024'!N24</f>
        <v>0</v>
      </c>
      <c r="O24" s="74">
        <f>'CONTRACTACIO 1r TR 2024'!O24+'CONTRACTACIO 2n TR 2024'!O24+'CONTRACTACIO 3r TR 2024'!O24+'CONTRACTACIO 4t TR 2024'!O24</f>
        <v>0</v>
      </c>
      <c r="P24" s="63" t="str">
        <f t="shared" si="5"/>
        <v/>
      </c>
      <c r="Q24" s="77">
        <f>'CONTRACTACIO 1r TR 2024'!Q24+'CONTRACTACIO 2n TR 2024'!Q24+'CONTRACTACIO 3r TR 2024'!Q24+'CONTRACTACIO 4t TR 2024'!Q24</f>
        <v>0</v>
      </c>
      <c r="R24" s="62" t="str">
        <f t="shared" si="6"/>
        <v/>
      </c>
      <c r="S24" s="73">
        <f>'CONTRACTACIO 1r TR 2024'!S24+'CONTRACTACIO 2n TR 2024'!S24+'CONTRACTACIO 3r TR 2024'!S24+'CONTRACTACIO 4t TR 2024'!S24</f>
        <v>0</v>
      </c>
      <c r="T24" s="74">
        <f>'CONTRACTACIO 1r TR 2024'!T24+'CONTRACTACIO 2n TR 2024'!T24+'CONTRACTACIO 3r TR 2024'!T24+'CONTRACTACIO 4t TR 2024'!T24</f>
        <v>0</v>
      </c>
      <c r="U24" s="63" t="str">
        <f t="shared" si="7"/>
        <v/>
      </c>
      <c r="V24" s="77">
        <f>'CONTRACTACIO 1r TR 2024'!AA24+'CONTRACTACIO 2n TR 2024'!AA24+'CONTRACTACIO 3r TR 2024'!AA24+'CONTRACTACIO 4t TR 2024'!AA24</f>
        <v>0</v>
      </c>
      <c r="W24" s="62" t="str">
        <f t="shared" si="8"/>
        <v/>
      </c>
      <c r="X24" s="73">
        <f>'CONTRACTACIO 1r TR 2024'!AC24+'CONTRACTACIO 2n TR 2024'!AC24+'CONTRACTACIO 3r TR 2024'!AC24+'CONTRACTACIO 4t TR 2024'!AC24</f>
        <v>0</v>
      </c>
      <c r="Y24" s="74">
        <f>'CONTRACTACIO 1r TR 2024'!AD24+'CONTRACTACIO 2n TR 2024'!AD24+'CONTRACTACIO 3r TR 2024'!AD24+'CONTRACTACIO 4t TR 2024'!AD24</f>
        <v>0</v>
      </c>
      <c r="Z24" s="63" t="str">
        <f t="shared" si="9"/>
        <v/>
      </c>
      <c r="AA24" s="77">
        <f>'CONTRACTACIO 1r TR 2024'!V24+'CONTRACTACIO 2n TR 2024'!V24+'CONTRACTACIO 3r TR 2024'!V24+'CONTRACTACIO 4t TR 2024'!V24</f>
        <v>0</v>
      </c>
      <c r="AB24" s="20" t="str">
        <f t="shared" si="10"/>
        <v/>
      </c>
      <c r="AC24" s="73">
        <f>'CONTRACTACIO 1r TR 2024'!X24+'CONTRACTACIO 2n TR 2024'!X24+'CONTRACTACIO 3r TR 2024'!X24+'CONTRACTACIO 4t TR 2024'!X24</f>
        <v>0</v>
      </c>
      <c r="AD24" s="74">
        <f>'CONTRACTACIO 1r TR 2024'!Y24+'CONTRACTACIO 2n TR 2024'!Y24+'CONTRACTACIO 3r TR 2024'!Y24+'CONTRACTACIO 4t TR 2024'!Y24</f>
        <v>0</v>
      </c>
      <c r="AE24" s="63" t="str">
        <f t="shared" si="11"/>
        <v/>
      </c>
    </row>
    <row r="25" spans="1:31" ht="33" customHeight="1" thickBot="1" x14ac:dyDescent="0.3">
      <c r="A25" s="78" t="s">
        <v>0</v>
      </c>
      <c r="B25" s="16">
        <f t="shared" ref="B25:AE25" si="12">SUM(B13:B24)</f>
        <v>29</v>
      </c>
      <c r="C25" s="17">
        <f t="shared" si="12"/>
        <v>1</v>
      </c>
      <c r="D25" s="18">
        <f t="shared" si="12"/>
        <v>3951720.58</v>
      </c>
      <c r="E25" s="18">
        <f t="shared" si="12"/>
        <v>4781581.8900000006</v>
      </c>
      <c r="F25" s="19">
        <f t="shared" si="12"/>
        <v>0.99999999999999989</v>
      </c>
      <c r="G25" s="16">
        <f t="shared" si="12"/>
        <v>95</v>
      </c>
      <c r="H25" s="17">
        <f t="shared" si="12"/>
        <v>1</v>
      </c>
      <c r="I25" s="18">
        <f t="shared" si="12"/>
        <v>6886370.1100000003</v>
      </c>
      <c r="J25" s="18">
        <f t="shared" si="12"/>
        <v>8332507.8200000003</v>
      </c>
      <c r="K25" s="19">
        <f t="shared" si="12"/>
        <v>1</v>
      </c>
      <c r="L25" s="16">
        <f t="shared" si="12"/>
        <v>4</v>
      </c>
      <c r="M25" s="17">
        <f t="shared" si="12"/>
        <v>1</v>
      </c>
      <c r="N25" s="18">
        <f t="shared" si="12"/>
        <v>176487.63</v>
      </c>
      <c r="O25" s="18">
        <f t="shared" si="12"/>
        <v>213550.03999999998</v>
      </c>
      <c r="P25" s="19">
        <f t="shared" si="12"/>
        <v>1</v>
      </c>
      <c r="Q25" s="16">
        <f t="shared" si="12"/>
        <v>0</v>
      </c>
      <c r="R25" s="17">
        <f t="shared" si="12"/>
        <v>0</v>
      </c>
      <c r="S25" s="18">
        <f t="shared" si="12"/>
        <v>0</v>
      </c>
      <c r="T25" s="18">
        <f t="shared" si="12"/>
        <v>0</v>
      </c>
      <c r="U25" s="19">
        <f t="shared" si="12"/>
        <v>0</v>
      </c>
      <c r="V25" s="16">
        <f t="shared" si="12"/>
        <v>0</v>
      </c>
      <c r="W25" s="17">
        <f t="shared" si="12"/>
        <v>0</v>
      </c>
      <c r="X25" s="18">
        <f t="shared" si="12"/>
        <v>0</v>
      </c>
      <c r="Y25" s="18">
        <f t="shared" si="12"/>
        <v>0</v>
      </c>
      <c r="Z25" s="19">
        <f t="shared" si="12"/>
        <v>0</v>
      </c>
      <c r="AA25" s="16">
        <f t="shared" si="12"/>
        <v>1</v>
      </c>
      <c r="AB25" s="17">
        <f t="shared" si="12"/>
        <v>1</v>
      </c>
      <c r="AC25" s="18">
        <f t="shared" si="12"/>
        <v>5000</v>
      </c>
      <c r="AD25" s="18">
        <f t="shared" si="12"/>
        <v>6050</v>
      </c>
      <c r="AE25" s="19">
        <f t="shared" si="12"/>
        <v>1</v>
      </c>
    </row>
    <row r="26" spans="1:31" s="24" customFormat="1" ht="18.600000000000001" customHeight="1" x14ac:dyDescent="0.25">
      <c r="B26" s="25"/>
      <c r="H26" s="25"/>
      <c r="N26" s="25"/>
    </row>
    <row r="27" spans="1:31" s="47" customFormat="1" ht="34.15" customHeight="1" x14ac:dyDescent="0.25">
      <c r="A27" s="142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149999999999999" customHeight="1" x14ac:dyDescent="0.25">
      <c r="A28" s="144" t="str">
        <f>'CONTRACTACIO 1r TR 2024'!A28:Q28</f>
        <v>https://bcnroc.ajuntament.barcelona.cat/jspui/bitstream/11703/128073/5/GM_pressupost-general_2023.pdf#page=269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" customHeight="1" x14ac:dyDescent="0.25">
      <c r="A29" s="138" t="s">
        <v>36</v>
      </c>
      <c r="B29" s="138"/>
      <c r="C29" s="138"/>
      <c r="D29" s="138"/>
      <c r="E29" s="138"/>
      <c r="F29" s="138"/>
      <c r="G29" s="138"/>
      <c r="H29" s="138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21.6" customHeight="1" thickBot="1" x14ac:dyDescent="0.3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5"/>
      <c r="W30" s="45"/>
      <c r="X30" s="45"/>
      <c r="Y30" s="47"/>
      <c r="Z30" s="47"/>
      <c r="AA30" s="47"/>
      <c r="AB30" s="47"/>
      <c r="AC30" s="45"/>
      <c r="AD30" s="45"/>
      <c r="AE30" s="45"/>
    </row>
    <row r="31" spans="1:31" s="51" customFormat="1" ht="18" customHeight="1" x14ac:dyDescent="0.25">
      <c r="A31" s="150" t="s">
        <v>10</v>
      </c>
      <c r="B31" s="153" t="s">
        <v>17</v>
      </c>
      <c r="C31" s="154"/>
      <c r="D31" s="154"/>
      <c r="E31" s="154"/>
      <c r="F31" s="155"/>
      <c r="G31" s="24"/>
      <c r="H31" s="47"/>
      <c r="I31" s="47"/>
      <c r="J31" s="159" t="s">
        <v>15</v>
      </c>
      <c r="K31" s="160"/>
      <c r="L31" s="153" t="s">
        <v>16</v>
      </c>
      <c r="M31" s="154"/>
      <c r="N31" s="154"/>
      <c r="O31" s="154"/>
      <c r="P31" s="155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thickBot="1" x14ac:dyDescent="0.3">
      <c r="A32" s="151"/>
      <c r="B32" s="156"/>
      <c r="C32" s="157"/>
      <c r="D32" s="157"/>
      <c r="E32" s="157"/>
      <c r="F32" s="158"/>
      <c r="G32" s="24"/>
      <c r="J32" s="161"/>
      <c r="K32" s="162"/>
      <c r="L32" s="165"/>
      <c r="M32" s="166"/>
      <c r="N32" s="166"/>
      <c r="O32" s="166"/>
      <c r="P32" s="167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40.15" customHeight="1" thickBot="1" x14ac:dyDescent="0.3">
      <c r="A33" s="152"/>
      <c r="B33" s="52" t="s">
        <v>14</v>
      </c>
      <c r="C33" s="33" t="s">
        <v>8</v>
      </c>
      <c r="D33" s="34" t="s">
        <v>48</v>
      </c>
      <c r="E33" s="35" t="s">
        <v>49</v>
      </c>
      <c r="F33" s="53" t="s">
        <v>9</v>
      </c>
      <c r="G33" s="24"/>
      <c r="H33" s="24"/>
      <c r="I33" s="24"/>
      <c r="J33" s="163"/>
      <c r="K33" s="164"/>
      <c r="L33" s="52" t="s">
        <v>14</v>
      </c>
      <c r="M33" s="33" t="s">
        <v>8</v>
      </c>
      <c r="N33" s="34" t="s">
        <v>48</v>
      </c>
      <c r="O33" s="35" t="s">
        <v>49</v>
      </c>
      <c r="P33" s="53" t="s">
        <v>9</v>
      </c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x14ac:dyDescent="0.25">
      <c r="A34" s="39" t="s">
        <v>25</v>
      </c>
      <c r="B34" s="9">
        <f t="shared" ref="B34:B43" si="13">B13+G13+L13+Q13+V13+AA13</f>
        <v>44</v>
      </c>
      <c r="C34" s="8">
        <f t="shared" ref="C34:C40" si="14">IF(B34,B34/$B$46,"")</f>
        <v>0.34108527131782945</v>
      </c>
      <c r="D34" s="10">
        <f t="shared" ref="D34:D43" si="15">D13+I13+N13+S13+X13+AC13</f>
        <v>9014377.8099999987</v>
      </c>
      <c r="E34" s="11">
        <f t="shared" ref="E34:E43" si="16">E13+J13+O13+T13+Y13+AD13</f>
        <v>10907397.150000002</v>
      </c>
      <c r="F34" s="21">
        <f t="shared" ref="F34:F40" si="17">IF(E34,E34/$E$46,"")</f>
        <v>0.81803291920752841</v>
      </c>
      <c r="J34" s="99" t="s">
        <v>3</v>
      </c>
      <c r="K34" s="100"/>
      <c r="L34" s="54">
        <f>B25</f>
        <v>29</v>
      </c>
      <c r="M34" s="8">
        <f t="shared" ref="M34:M39" si="18">IF(L34,L34/$L$40,"")</f>
        <v>0.22480620155038761</v>
      </c>
      <c r="N34" s="55">
        <f>D25</f>
        <v>3951720.58</v>
      </c>
      <c r="O34" s="55">
        <f>E25</f>
        <v>4781581.8900000006</v>
      </c>
      <c r="P34" s="56">
        <f t="shared" ref="P34:P39" si="19">IF(O34,O34/$O$40,"")</f>
        <v>0.35860905568168033</v>
      </c>
    </row>
    <row r="35" spans="1:33" s="24" customFormat="1" ht="30" customHeight="1" x14ac:dyDescent="0.25">
      <c r="A35" s="41" t="s">
        <v>18</v>
      </c>
      <c r="B35" s="12">
        <f t="shared" si="13"/>
        <v>9</v>
      </c>
      <c r="C35" s="8">
        <f t="shared" si="14"/>
        <v>6.9767441860465115E-2</v>
      </c>
      <c r="D35" s="13">
        <f t="shared" si="15"/>
        <v>963497.04999999993</v>
      </c>
      <c r="E35" s="14">
        <f t="shared" si="16"/>
        <v>1165831.43</v>
      </c>
      <c r="F35" s="21">
        <f t="shared" si="17"/>
        <v>8.743502000262153E-2</v>
      </c>
      <c r="J35" s="95" t="s">
        <v>1</v>
      </c>
      <c r="K35" s="96"/>
      <c r="L35" s="57">
        <f>G25</f>
        <v>95</v>
      </c>
      <c r="M35" s="8">
        <f t="shared" si="18"/>
        <v>0.73643410852713176</v>
      </c>
      <c r="N35" s="58">
        <f>I25</f>
        <v>6886370.1100000003</v>
      </c>
      <c r="O35" s="58">
        <f>J25</f>
        <v>8332507.8200000003</v>
      </c>
      <c r="P35" s="56">
        <f t="shared" si="19"/>
        <v>0.62492138157031896</v>
      </c>
    </row>
    <row r="36" spans="1:33" s="24" customFormat="1" ht="30" customHeight="1" x14ac:dyDescent="0.25">
      <c r="A36" s="41" t="s">
        <v>19</v>
      </c>
      <c r="B36" s="12">
        <f t="shared" si="13"/>
        <v>9</v>
      </c>
      <c r="C36" s="8">
        <f t="shared" si="14"/>
        <v>6.9767441860465115E-2</v>
      </c>
      <c r="D36" s="13">
        <f t="shared" si="15"/>
        <v>361091.45</v>
      </c>
      <c r="E36" s="14">
        <f t="shared" si="16"/>
        <v>436920.64</v>
      </c>
      <c r="F36" s="21">
        <f t="shared" si="17"/>
        <v>3.276817206580046E-2</v>
      </c>
      <c r="J36" s="95" t="s">
        <v>2</v>
      </c>
      <c r="K36" s="96"/>
      <c r="L36" s="57">
        <f>L25</f>
        <v>4</v>
      </c>
      <c r="M36" s="8">
        <f t="shared" si="18"/>
        <v>3.1007751937984496E-2</v>
      </c>
      <c r="N36" s="58">
        <f>N25</f>
        <v>176487.63</v>
      </c>
      <c r="O36" s="58">
        <f>O25</f>
        <v>213550.03999999998</v>
      </c>
      <c r="P36" s="56">
        <f t="shared" si="19"/>
        <v>1.6015824876981256E-2</v>
      </c>
    </row>
    <row r="37" spans="1:33" ht="30" customHeight="1" x14ac:dyDescent="0.25">
      <c r="A37" s="41" t="s">
        <v>26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4"/>
      <c r="H37" s="24"/>
      <c r="I37" s="24"/>
      <c r="J37" s="95" t="s">
        <v>34</v>
      </c>
      <c r="K37" s="96"/>
      <c r="L37" s="57">
        <f>Q25</f>
        <v>0</v>
      </c>
      <c r="M37" s="8" t="str">
        <f t="shared" si="18"/>
        <v/>
      </c>
      <c r="N37" s="58">
        <f>S25</f>
        <v>0</v>
      </c>
      <c r="O37" s="58">
        <f>T25</f>
        <v>0</v>
      </c>
      <c r="P37" s="56" t="str">
        <f t="shared" si="1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27</v>
      </c>
      <c r="B38" s="15">
        <f t="shared" si="13"/>
        <v>0</v>
      </c>
      <c r="C38" s="8" t="str">
        <f t="shared" si="14"/>
        <v/>
      </c>
      <c r="D38" s="13">
        <f t="shared" si="15"/>
        <v>0</v>
      </c>
      <c r="E38" s="22">
        <f t="shared" si="16"/>
        <v>0</v>
      </c>
      <c r="F38" s="21" t="str">
        <f t="shared" si="17"/>
        <v/>
      </c>
      <c r="G38" s="24"/>
      <c r="H38" s="24"/>
      <c r="I38" s="24"/>
      <c r="J38" s="95" t="s">
        <v>5</v>
      </c>
      <c r="K38" s="96"/>
      <c r="L38" s="57">
        <f>AA25</f>
        <v>1</v>
      </c>
      <c r="M38" s="8">
        <f t="shared" si="18"/>
        <v>7.7519379844961239E-3</v>
      </c>
      <c r="N38" s="58">
        <f>AC25</f>
        <v>5000</v>
      </c>
      <c r="O38" s="58">
        <f>AD25</f>
        <v>6050</v>
      </c>
      <c r="P38" s="56">
        <f t="shared" si="19"/>
        <v>4.5373787101953532E-4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2" t="s">
        <v>33</v>
      </c>
      <c r="B39" s="15">
        <f t="shared" si="13"/>
        <v>3</v>
      </c>
      <c r="C39" s="8">
        <f t="shared" si="14"/>
        <v>2.3255813953488372E-2</v>
      </c>
      <c r="D39" s="13">
        <f t="shared" si="15"/>
        <v>99717.5</v>
      </c>
      <c r="E39" s="22">
        <f t="shared" si="16"/>
        <v>120658.17</v>
      </c>
      <c r="F39" s="21">
        <f t="shared" si="17"/>
        <v>9.0491208556881236E-3</v>
      </c>
      <c r="G39" s="24"/>
      <c r="H39" s="24"/>
      <c r="I39" s="24"/>
      <c r="J39" s="95" t="s">
        <v>4</v>
      </c>
      <c r="K39" s="96"/>
      <c r="L39" s="57">
        <f>V25</f>
        <v>0</v>
      </c>
      <c r="M39" s="8" t="str">
        <f t="shared" si="18"/>
        <v/>
      </c>
      <c r="N39" s="58">
        <f>X25</f>
        <v>0</v>
      </c>
      <c r="O39" s="58">
        <f>Y25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">
      <c r="A40" s="42" t="s">
        <v>28</v>
      </c>
      <c r="B40" s="12">
        <f t="shared" si="13"/>
        <v>0</v>
      </c>
      <c r="C40" s="8" t="str">
        <f t="shared" si="14"/>
        <v/>
      </c>
      <c r="D40" s="13">
        <f t="shared" si="15"/>
        <v>0</v>
      </c>
      <c r="E40" s="14">
        <f t="shared" si="16"/>
        <v>0</v>
      </c>
      <c r="F40" s="21" t="str">
        <f t="shared" si="17"/>
        <v/>
      </c>
      <c r="G40" s="24"/>
      <c r="H40" s="24"/>
      <c r="I40" s="24"/>
      <c r="J40" s="97" t="s">
        <v>0</v>
      </c>
      <c r="K40" s="98"/>
      <c r="L40" s="79">
        <f>SUM(L34:L39)</f>
        <v>129</v>
      </c>
      <c r="M40" s="17">
        <f>SUM(M34:M39)</f>
        <v>1</v>
      </c>
      <c r="N40" s="80">
        <f>SUM(N34:N39)</f>
        <v>11019578.320000002</v>
      </c>
      <c r="O40" s="81">
        <f>SUM(O34:O39)</f>
        <v>13333689.75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3" t="s">
        <v>29</v>
      </c>
      <c r="B41" s="12">
        <f t="shared" si="13"/>
        <v>63</v>
      </c>
      <c r="C41" s="8">
        <f>IF(B41,B41/$B$46,"")</f>
        <v>0.48837209302325579</v>
      </c>
      <c r="D41" s="13">
        <f t="shared" si="15"/>
        <v>555974.00999999989</v>
      </c>
      <c r="E41" s="14">
        <f t="shared" si="16"/>
        <v>672728.55</v>
      </c>
      <c r="F41" s="21">
        <f>IF(E41,E41/$E$46,"")</f>
        <v>5.045329257042297E-2</v>
      </c>
      <c r="G41" s="24"/>
      <c r="H41" s="24"/>
      <c r="I41" s="24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4" t="s">
        <v>32</v>
      </c>
      <c r="B42" s="12">
        <f t="shared" si="13"/>
        <v>0</v>
      </c>
      <c r="C42" s="8" t="str">
        <f>IF(B42,B42/$B$46,"")</f>
        <v/>
      </c>
      <c r="D42" s="13">
        <f t="shared" si="15"/>
        <v>0</v>
      </c>
      <c r="E42" s="14">
        <f t="shared" si="16"/>
        <v>0</v>
      </c>
      <c r="F42" s="21" t="str">
        <f>IF(E42,E42/$E$46,"")</f>
        <v/>
      </c>
      <c r="G42" s="24"/>
      <c r="H42" s="24"/>
      <c r="I42" s="24"/>
      <c r="J42" s="48"/>
      <c r="K42" s="48"/>
      <c r="L42" s="68"/>
      <c r="M42" s="49"/>
      <c r="N42" s="45"/>
      <c r="O42" s="45"/>
      <c r="P42" s="48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30" customHeight="1" x14ac:dyDescent="0.25">
      <c r="A43" s="76" t="s">
        <v>45</v>
      </c>
      <c r="B43" s="12">
        <f t="shared" si="13"/>
        <v>0</v>
      </c>
      <c r="C43" s="8" t="str">
        <f>IF(B43,B43/$B$46,"")</f>
        <v/>
      </c>
      <c r="D43" s="13">
        <f t="shared" si="15"/>
        <v>0</v>
      </c>
      <c r="E43" s="14">
        <f t="shared" si="16"/>
        <v>0</v>
      </c>
      <c r="F43" s="21" t="str">
        <f>IF(E43,E43/$E$46,"")</f>
        <v/>
      </c>
      <c r="G43" s="24"/>
      <c r="H43" s="24"/>
      <c r="I43" s="24"/>
      <c r="J43" s="48"/>
      <c r="K43" s="48"/>
      <c r="L43" s="68"/>
      <c r="M43" s="49"/>
      <c r="N43" s="45"/>
      <c r="O43" s="45"/>
      <c r="P43" s="4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88" t="s">
        <v>47</v>
      </c>
      <c r="B44" s="12">
        <f t="shared" ref="B44" si="20">B23+G23+L23+Q23+V23+AA23</f>
        <v>0</v>
      </c>
      <c r="C44" s="8" t="str">
        <f>IF(B44,B44/$B$46,"")</f>
        <v/>
      </c>
      <c r="D44" s="13">
        <f t="shared" ref="D44" si="21">D23+I23+N23+S23+X23+AC23</f>
        <v>0</v>
      </c>
      <c r="E44" s="14">
        <f t="shared" ref="E44" si="22">E23+J23+O23+T23+Y23+AD23</f>
        <v>0</v>
      </c>
      <c r="F44" s="21" t="str">
        <f>IF(E44,E44/$E$46,"")</f>
        <v/>
      </c>
      <c r="G44" s="24"/>
      <c r="H44" s="24"/>
      <c r="I44" s="24"/>
      <c r="J44" s="48"/>
      <c r="K44" s="48"/>
      <c r="L44" s="68"/>
      <c r="M44" s="49"/>
      <c r="N44" s="45"/>
      <c r="O44" s="45"/>
      <c r="P44" s="48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ht="30" customHeight="1" x14ac:dyDescent="0.25">
      <c r="A45" s="88" t="s">
        <v>52</v>
      </c>
      <c r="B45" s="12">
        <f t="shared" ref="B45" si="23">B24+G24+L24+Q24+V24+AA24</f>
        <v>1</v>
      </c>
      <c r="C45" s="8">
        <f>IF(B45,B45/$B$46,"")</f>
        <v>7.7519379844961239E-3</v>
      </c>
      <c r="D45" s="13">
        <f t="shared" ref="D45" si="24">D24+I24+N24+S24+X24+AC24</f>
        <v>24920.5</v>
      </c>
      <c r="E45" s="14">
        <f t="shared" ref="E45" si="25">E24+J24+O24+T24+Y24+AD24</f>
        <v>30153.81</v>
      </c>
      <c r="F45" s="21">
        <f>IF(E45,E45/$E$46,"")</f>
        <v>2.2614752979384415E-3</v>
      </c>
      <c r="G45" s="24"/>
      <c r="H45" s="24"/>
      <c r="I45" s="24"/>
      <c r="J45" s="48"/>
      <c r="K45" s="48"/>
      <c r="L45" s="68"/>
      <c r="M45" s="49"/>
      <c r="N45" s="45"/>
      <c r="O45" s="45"/>
      <c r="P45" s="48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s="51" customFormat="1" ht="30" customHeight="1" thickBot="1" x14ac:dyDescent="0.3">
      <c r="A46" s="61" t="s">
        <v>0</v>
      </c>
      <c r="B46" s="16">
        <f>SUM(B34:B45)</f>
        <v>129</v>
      </c>
      <c r="C46" s="17">
        <f>SUM(C34:C45)</f>
        <v>1</v>
      </c>
      <c r="D46" s="18">
        <f>SUM(D34:D45)</f>
        <v>11019578.319999998</v>
      </c>
      <c r="E46" s="18">
        <f>SUM(E34:E45)</f>
        <v>13333689.750000004</v>
      </c>
      <c r="F46" s="19">
        <f>SUM(F34:F45)</f>
        <v>0.99999999999999978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ht="36" customHeight="1" x14ac:dyDescent="0.25">
      <c r="A48" s="24"/>
      <c r="B48" s="25"/>
      <c r="C48" s="24"/>
      <c r="D48" s="24"/>
      <c r="E48" s="24"/>
      <c r="F48" s="24"/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2:14" s="24" customFormat="1" ht="23.1" customHeight="1" x14ac:dyDescent="0.25">
      <c r="B49" s="25"/>
      <c r="H49" s="25"/>
      <c r="N49" s="25"/>
    </row>
    <row r="50" spans="2:14" s="24" customFormat="1" x14ac:dyDescent="0.25">
      <c r="B50" s="25"/>
      <c r="H50" s="25"/>
      <c r="N50" s="25"/>
    </row>
    <row r="51" spans="2:14" s="24" customFormat="1" x14ac:dyDescent="0.25">
      <c r="B51" s="25"/>
      <c r="H51" s="25"/>
      <c r="N51" s="25"/>
    </row>
    <row r="52" spans="2:14" s="24" customFormat="1" x14ac:dyDescent="0.25">
      <c r="B52" s="25"/>
      <c r="H52" s="25"/>
      <c r="N52" s="25"/>
    </row>
    <row r="53" spans="2:14" s="24" customFormat="1" x14ac:dyDescent="0.25">
      <c r="B53" s="25"/>
      <c r="H53" s="25"/>
      <c r="N53" s="25"/>
    </row>
    <row r="54" spans="2:14" s="24" customFormat="1" x14ac:dyDescent="0.25">
      <c r="B54" s="25"/>
      <c r="H54" s="25"/>
      <c r="N54" s="25"/>
    </row>
    <row r="55" spans="2:14" s="24" customFormat="1" x14ac:dyDescent="0.25">
      <c r="B55" s="25"/>
      <c r="H55" s="25"/>
      <c r="N55" s="25"/>
    </row>
    <row r="56" spans="2:14" s="24" customFormat="1" x14ac:dyDescent="0.25">
      <c r="B56" s="25"/>
      <c r="H56" s="25"/>
      <c r="N56" s="25"/>
    </row>
    <row r="57" spans="2:14" s="24" customFormat="1" x14ac:dyDescent="0.25">
      <c r="B57" s="25"/>
      <c r="H57" s="25"/>
      <c r="N57" s="25"/>
    </row>
    <row r="58" spans="2:14" s="24" customFormat="1" x14ac:dyDescent="0.25">
      <c r="B58" s="25"/>
      <c r="H58" s="25"/>
      <c r="N58" s="25"/>
    </row>
    <row r="59" spans="2:14" s="24" customFormat="1" x14ac:dyDescent="0.25">
      <c r="B59" s="25"/>
      <c r="H59" s="25"/>
      <c r="N59" s="25"/>
    </row>
    <row r="60" spans="2:14" s="24" customFormat="1" x14ac:dyDescent="0.25">
      <c r="B60" s="25"/>
      <c r="H60" s="25"/>
      <c r="N60" s="25"/>
    </row>
    <row r="61" spans="2:14" s="24" customFormat="1" x14ac:dyDescent="0.25">
      <c r="B61" s="25"/>
      <c r="H61" s="25"/>
      <c r="N61" s="25"/>
    </row>
    <row r="62" spans="2:14" s="24" customFormat="1" x14ac:dyDescent="0.25">
      <c r="B62" s="25"/>
      <c r="H62" s="25"/>
      <c r="N62" s="25"/>
    </row>
    <row r="63" spans="2:14" s="24" customFormat="1" x14ac:dyDescent="0.25">
      <c r="B63" s="25"/>
      <c r="H63" s="25"/>
      <c r="N63" s="25"/>
    </row>
    <row r="64" spans="2:14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1:21" s="24" customFormat="1" x14ac:dyDescent="0.25">
      <c r="B97" s="25"/>
      <c r="H97" s="25"/>
      <c r="N97" s="25"/>
    </row>
    <row r="98" spans="1:21" s="24" customFormat="1" x14ac:dyDescent="0.25">
      <c r="B98" s="25"/>
      <c r="H98" s="25"/>
      <c r="N98" s="25"/>
    </row>
    <row r="99" spans="1:21" s="24" customFormat="1" x14ac:dyDescent="0.25">
      <c r="B99" s="25"/>
      <c r="H99" s="25"/>
      <c r="N99" s="25"/>
    </row>
    <row r="100" spans="1:21" s="24" customFormat="1" x14ac:dyDescent="0.25">
      <c r="B100" s="25"/>
      <c r="H100" s="25"/>
      <c r="N100" s="25"/>
    </row>
    <row r="101" spans="1:21" s="24" customFormat="1" x14ac:dyDescent="0.25">
      <c r="B101" s="25"/>
      <c r="H101" s="25"/>
      <c r="N101" s="25"/>
    </row>
    <row r="102" spans="1:21" s="24" customFormat="1" x14ac:dyDescent="0.25">
      <c r="B102" s="25"/>
      <c r="H102" s="25"/>
      <c r="N102" s="25"/>
    </row>
    <row r="103" spans="1:21" s="24" customFormat="1" x14ac:dyDescent="0.25">
      <c r="B103" s="25"/>
      <c r="H103" s="25"/>
      <c r="N103" s="25"/>
    </row>
    <row r="104" spans="1:21" s="24" customFormat="1" x14ac:dyDescent="0.25">
      <c r="B104" s="25"/>
      <c r="H104" s="25"/>
      <c r="N104" s="25"/>
    </row>
    <row r="105" spans="1:21" s="24" customFormat="1" x14ac:dyDescent="0.25">
      <c r="B105" s="25"/>
      <c r="H105" s="25"/>
      <c r="N105" s="25"/>
    </row>
    <row r="106" spans="1:21" s="24" customFormat="1" x14ac:dyDescent="0.25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</row>
    <row r="107" spans="1:21" s="24" customFormat="1" x14ac:dyDescent="0.25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1:21" s="24" customFormat="1" x14ac:dyDescent="0.25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1:21" s="24" customFormat="1" x14ac:dyDescent="0.25">
      <c r="A109" s="26"/>
      <c r="B109" s="59"/>
      <c r="C109" s="26"/>
      <c r="D109" s="26"/>
      <c r="E109" s="26"/>
      <c r="F109" s="26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</sheetData>
  <sheetProtection password="C9C3" sheet="1" objects="1" scenarios="1"/>
  <mergeCells count="22">
    <mergeCell ref="A27:Q27"/>
    <mergeCell ref="J40:K40"/>
    <mergeCell ref="J34:K34"/>
    <mergeCell ref="J35:K35"/>
    <mergeCell ref="J36:K36"/>
    <mergeCell ref="J37:K37"/>
    <mergeCell ref="J39:K39"/>
    <mergeCell ref="J38:K38"/>
    <mergeCell ref="A28:Q28"/>
    <mergeCell ref="A29:H29"/>
    <mergeCell ref="A31:A33"/>
    <mergeCell ref="B31:F32"/>
    <mergeCell ref="J31:K33"/>
    <mergeCell ref="L31:P32"/>
    <mergeCell ref="B10:AE10"/>
    <mergeCell ref="A11:A12"/>
    <mergeCell ref="B11:F11"/>
    <mergeCell ref="G11:K11"/>
    <mergeCell ref="L11:P11"/>
    <mergeCell ref="Q11:U11"/>
    <mergeCell ref="V11:Z11"/>
    <mergeCell ref="AA11:AE11"/>
  </mergeCells>
  <hyperlinks>
    <hyperlink ref="A28" r:id="rId1" location="page=218" display="https://bcnroc.ajuntament.barcelona.cat/jspui/bitstream/11703/117122/5/GM_Pressupost_2020.pdf#page=218" xr:uid="{00000000-0004-0000-04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I13:J13 N13:O13 S13:T13 X13:Y13 AC13:AD13 G13 L13 Q13 V13 AA13 D13:E13 B13 B24:AE24 B21:AE21 B8" unlockedFormula="1"/>
    <ignoredError sqref="C44:C45 M34:M39 C34:C43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5</vt:i4>
      </vt:variant>
    </vt:vector>
  </HeadingPairs>
  <TitlesOfParts>
    <vt:vector size="10" baseType="lpstr">
      <vt:lpstr>CONTRACTACIO 1r TR 2024</vt:lpstr>
      <vt:lpstr>CONTRACTACIO 2n TR 2024</vt:lpstr>
      <vt:lpstr>CONTRACTACIO 3r TR 2024</vt:lpstr>
      <vt:lpstr>CONTRACTACIO 4t TR 2024</vt:lpstr>
      <vt:lpstr>2024 - CONTRACTACIÓ ANUAL</vt:lpstr>
      <vt:lpstr>'2024 - CONTRACTACIÓ ANUAL'!Àrea_d'impressió</vt:lpstr>
      <vt:lpstr>'CONTRACTACIO 1r TR 2024'!Àrea_d'impressió</vt:lpstr>
      <vt:lpstr>'CONTRACTACIO 2n TR 2024'!Àrea_d'impressió</vt:lpstr>
      <vt:lpstr>'CONTRACTACIO 3r TR 2024'!Àrea_d'impressió</vt:lpstr>
      <vt:lpstr>'CONTRACTACIO 4t TR 2024'!Àrea_d'impressió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PEÑA BALIU, OLGA</cp:lastModifiedBy>
  <cp:lastPrinted>2020-02-14T09:12:43Z</cp:lastPrinted>
  <dcterms:created xsi:type="dcterms:W3CDTF">2016-02-03T12:33:15Z</dcterms:created>
  <dcterms:modified xsi:type="dcterms:W3CDTF">2025-10-28T11:24:25Z</dcterms:modified>
</cp:coreProperties>
</file>