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5\2025 CONTRACTACIO\IBE\"/>
    </mc:Choice>
  </mc:AlternateContent>
  <xr:revisionPtr revIDLastSave="0" documentId="8_{4330F152-FFFA-4493-9957-525481DCEA1F}" xr6:coauthVersionLast="47" xr6:coauthVersionMax="47" xr10:uidLastSave="{00000000-0000-0000-0000-000000000000}"/>
  <workbookProtection workbookAlgorithmName="SHA-512" workbookHashValue="EWvz3ou4kAtJX7TpJdBZkQDCslHPneAXjs+GDJoXUZrZE61tW1AaTDNdlhhBvX63MMKQYJOKS2dYZQp550rIcA==" workbookSaltValue="LCSk2zjG6CwKf9OcgYZWGg==" workbookSpinCount="100000" lockStructure="1"/>
  <bookViews>
    <workbookView xWindow="-60" yWindow="-60" windowWidth="28920" windowHeight="15720" tabRatio="700" activeTab="1" xr2:uid="{00000000-000D-0000-FFFF-FFFF00000000}"/>
  </bookViews>
  <sheets>
    <sheet name="CONTRACTACIO 1r TR 2025" sheetId="1" r:id="rId1"/>
    <sheet name="CONTRACTACIO 2n TR 2025" sheetId="4" r:id="rId2"/>
    <sheet name="CONTRACTACIO 3r TR 2025" sheetId="5" r:id="rId3"/>
    <sheet name="CONTRACTACIO 4t TR 2025" sheetId="6" r:id="rId4"/>
    <sheet name="2025 - CONTRACTACIÓ ANUAL" sheetId="7" r:id="rId5"/>
  </sheets>
  <definedNames>
    <definedName name="_xlnm.Print_Area" localSheetId="4">'2025 - CONTRACTACIÓ ANUAL'!$A$1:$AE$51</definedName>
    <definedName name="_xlnm.Print_Area" localSheetId="0">'CONTRACTACIO 1r TR 2025'!$A$1:$AE$48</definedName>
    <definedName name="_xlnm.Print_Area" localSheetId="1">'CONTRACTACIO 2n TR 2025'!$A$1:$AE$48</definedName>
    <definedName name="_xlnm.Print_Area" localSheetId="2">'CONTRACTACIO 3r TR 2025'!$A$1:$AE$48</definedName>
    <definedName name="_xlnm.Print_Area" localSheetId="3">'CONTRACTACIO 4t TR 2025'!$A$1:$AE$48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6" l="1"/>
  <c r="C5" i="5"/>
  <c r="C5" i="4"/>
  <c r="A7" i="7"/>
  <c r="C35" i="4" l="1"/>
  <c r="B46" i="7"/>
  <c r="G24" i="7"/>
  <c r="H24" i="7"/>
  <c r="I24" i="7"/>
  <c r="D46" i="7" s="1"/>
  <c r="J24" i="7"/>
  <c r="K24" i="7"/>
  <c r="L24" i="7"/>
  <c r="M24" i="7" s="1"/>
  <c r="N24" i="7"/>
  <c r="O24" i="7"/>
  <c r="E46" i="7" s="1"/>
  <c r="P24" i="7"/>
  <c r="Q24" i="7"/>
  <c r="R24" i="7" s="1"/>
  <c r="S24" i="7"/>
  <c r="T24" i="7"/>
  <c r="U24" i="7" s="1"/>
  <c r="V24" i="7"/>
  <c r="W24" i="7" s="1"/>
  <c r="X24" i="7"/>
  <c r="Y24" i="7"/>
  <c r="Z24" i="7" s="1"/>
  <c r="AA24" i="7"/>
  <c r="AB24" i="7" s="1"/>
  <c r="AC24" i="7"/>
  <c r="AD24" i="7"/>
  <c r="AE24" i="7" s="1"/>
  <c r="E46" i="6"/>
  <c r="F46" i="6" s="1"/>
  <c r="D46" i="6"/>
  <c r="B46" i="6"/>
  <c r="C46" i="6" s="1"/>
  <c r="AE24" i="6"/>
  <c r="AB24" i="6"/>
  <c r="Z24" i="6"/>
  <c r="W24" i="6"/>
  <c r="U24" i="6"/>
  <c r="R24" i="6"/>
  <c r="P24" i="6"/>
  <c r="M24" i="6"/>
  <c r="K24" i="6"/>
  <c r="H24" i="6"/>
  <c r="F24" i="6"/>
  <c r="C24" i="6"/>
  <c r="E46" i="5"/>
  <c r="F46" i="5" s="1"/>
  <c r="D46" i="5"/>
  <c r="B46" i="5"/>
  <c r="C46" i="5" s="1"/>
  <c r="AE24" i="5"/>
  <c r="AB24" i="5"/>
  <c r="Z24" i="5"/>
  <c r="W24" i="5"/>
  <c r="U24" i="5"/>
  <c r="R24" i="5"/>
  <c r="P24" i="5"/>
  <c r="M24" i="5"/>
  <c r="K24" i="5"/>
  <c r="H24" i="5"/>
  <c r="F24" i="5"/>
  <c r="C24" i="5"/>
  <c r="E46" i="4"/>
  <c r="F46" i="4" s="1"/>
  <c r="D46" i="4"/>
  <c r="B46" i="4"/>
  <c r="C46" i="4" s="1"/>
  <c r="AE24" i="4"/>
  <c r="AB24" i="4"/>
  <c r="Z24" i="4"/>
  <c r="W24" i="4"/>
  <c r="U24" i="4"/>
  <c r="R24" i="4"/>
  <c r="P24" i="4"/>
  <c r="M24" i="4"/>
  <c r="K24" i="4"/>
  <c r="H24" i="4"/>
  <c r="F24" i="4"/>
  <c r="C24" i="4"/>
  <c r="AE24" i="1"/>
  <c r="AB24" i="1"/>
  <c r="Z24" i="1"/>
  <c r="W24" i="1"/>
  <c r="U24" i="1"/>
  <c r="R24" i="1"/>
  <c r="P24" i="1"/>
  <c r="M24" i="1"/>
  <c r="K24" i="1"/>
  <c r="H24" i="1"/>
  <c r="F24" i="1"/>
  <c r="C24" i="1"/>
  <c r="E46" i="1"/>
  <c r="F46" i="1" s="1"/>
  <c r="D46" i="1"/>
  <c r="B46" i="1"/>
  <c r="C46" i="1" s="1"/>
  <c r="B45" i="1"/>
  <c r="C45" i="1" s="1"/>
  <c r="E45" i="1"/>
  <c r="F45" i="1" s="1"/>
  <c r="D45" i="1"/>
  <c r="E45" i="6" l="1"/>
  <c r="F45" i="6"/>
  <c r="D45" i="6"/>
  <c r="B45" i="6"/>
  <c r="C45" i="6"/>
  <c r="E45" i="5"/>
  <c r="F45" i="5" s="1"/>
  <c r="D45" i="5"/>
  <c r="B45" i="5"/>
  <c r="C45" i="5" s="1"/>
  <c r="E45" i="4"/>
  <c r="F45" i="4"/>
  <c r="D45" i="4"/>
  <c r="B45" i="4"/>
  <c r="C45" i="4" s="1"/>
  <c r="AE23" i="6"/>
  <c r="AB23" i="6"/>
  <c r="Z23" i="6"/>
  <c r="W23" i="6"/>
  <c r="U23" i="6"/>
  <c r="R23" i="6"/>
  <c r="P23" i="6"/>
  <c r="M23" i="6"/>
  <c r="K23" i="6"/>
  <c r="H23" i="6"/>
  <c r="F23" i="6"/>
  <c r="C23" i="6"/>
  <c r="AE23" i="5"/>
  <c r="AB23" i="5"/>
  <c r="Z23" i="5"/>
  <c r="W23" i="5"/>
  <c r="U23" i="5"/>
  <c r="R23" i="5"/>
  <c r="P23" i="5"/>
  <c r="M23" i="5"/>
  <c r="K23" i="5"/>
  <c r="H23" i="5"/>
  <c r="F23" i="5"/>
  <c r="C23" i="5"/>
  <c r="AE23" i="4"/>
  <c r="AB23" i="4"/>
  <c r="Z23" i="4"/>
  <c r="W23" i="4"/>
  <c r="U23" i="4"/>
  <c r="R23" i="4"/>
  <c r="P23" i="4"/>
  <c r="M23" i="4"/>
  <c r="K23" i="4"/>
  <c r="H23" i="4"/>
  <c r="F23" i="4"/>
  <c r="C23" i="4"/>
  <c r="AE23" i="1"/>
  <c r="AB23" i="1"/>
  <c r="Z23" i="1"/>
  <c r="W23" i="1"/>
  <c r="U23" i="1"/>
  <c r="R23" i="1"/>
  <c r="P23" i="1"/>
  <c r="M23" i="1"/>
  <c r="K23" i="1"/>
  <c r="H23" i="1"/>
  <c r="AD23" i="7"/>
  <c r="AE23" i="7" s="1"/>
  <c r="AC23" i="7"/>
  <c r="AA23" i="7"/>
  <c r="AB23" i="7" s="1"/>
  <c r="Y23" i="7"/>
  <c r="Z23" i="7" s="1"/>
  <c r="X23" i="7"/>
  <c r="V23" i="7"/>
  <c r="W23" i="7" s="1"/>
  <c r="T23" i="7"/>
  <c r="U23" i="7" s="1"/>
  <c r="S23" i="7"/>
  <c r="Q23" i="7"/>
  <c r="R23" i="7" s="1"/>
  <c r="O23" i="7"/>
  <c r="P23" i="7" s="1"/>
  <c r="N23" i="7"/>
  <c r="L23" i="7"/>
  <c r="M23" i="7" s="1"/>
  <c r="J23" i="7"/>
  <c r="K23" i="7" s="1"/>
  <c r="I23" i="7"/>
  <c r="G23" i="7"/>
  <c r="H23" i="7" s="1"/>
  <c r="E23" i="7"/>
  <c r="F23" i="7" s="1"/>
  <c r="D23" i="7"/>
  <c r="B23" i="7"/>
  <c r="C23" i="7" s="1"/>
  <c r="B8" i="7"/>
  <c r="B8" i="6"/>
  <c r="B8" i="5"/>
  <c r="B8" i="4"/>
  <c r="AD22" i="7"/>
  <c r="AE22" i="7" s="1"/>
  <c r="AC22" i="7"/>
  <c r="AA22" i="7"/>
  <c r="AB22" i="7" s="1"/>
  <c r="Y22" i="7"/>
  <c r="Z22" i="7" s="1"/>
  <c r="X22" i="7"/>
  <c r="V22" i="7"/>
  <c r="W22" i="7" s="1"/>
  <c r="T22" i="7"/>
  <c r="U22" i="7" s="1"/>
  <c r="S22" i="7"/>
  <c r="Q22" i="7"/>
  <c r="R22" i="7" s="1"/>
  <c r="O22" i="7"/>
  <c r="P22" i="7" s="1"/>
  <c r="N22" i="7"/>
  <c r="L22" i="7"/>
  <c r="M22" i="7" s="1"/>
  <c r="J22" i="7"/>
  <c r="I22" i="7"/>
  <c r="G22" i="7"/>
  <c r="E22" i="7"/>
  <c r="F22" i="7" s="1"/>
  <c r="D22" i="7"/>
  <c r="B22" i="7"/>
  <c r="E44" i="6"/>
  <c r="D44" i="6"/>
  <c r="B44" i="6"/>
  <c r="AE22" i="6"/>
  <c r="AB22" i="6"/>
  <c r="Z22" i="6"/>
  <c r="W22" i="6"/>
  <c r="U22" i="6"/>
  <c r="R22" i="6"/>
  <c r="P22" i="6"/>
  <c r="M22" i="6"/>
  <c r="E44" i="5"/>
  <c r="F44" i="5" s="1"/>
  <c r="D44" i="5"/>
  <c r="B44" i="5"/>
  <c r="AE22" i="5"/>
  <c r="AB22" i="5"/>
  <c r="Z22" i="5"/>
  <c r="W22" i="5"/>
  <c r="U22" i="5"/>
  <c r="R22" i="5"/>
  <c r="P22" i="5"/>
  <c r="M22" i="5"/>
  <c r="F22" i="5"/>
  <c r="C22" i="5"/>
  <c r="E44" i="4"/>
  <c r="D44" i="4"/>
  <c r="B44" i="4"/>
  <c r="C44" i="4" s="1"/>
  <c r="AE22" i="4"/>
  <c r="AB22" i="4"/>
  <c r="Z22" i="4"/>
  <c r="W22" i="4"/>
  <c r="U22" i="4"/>
  <c r="R22" i="4"/>
  <c r="P22" i="4"/>
  <c r="M22" i="4"/>
  <c r="F22" i="4"/>
  <c r="C22" i="4"/>
  <c r="E44" i="1"/>
  <c r="D44" i="1"/>
  <c r="B44" i="1"/>
  <c r="C44" i="1" s="1"/>
  <c r="AE22" i="1"/>
  <c r="AB22" i="1"/>
  <c r="Z22" i="1"/>
  <c r="W22" i="1"/>
  <c r="U22" i="1"/>
  <c r="R22" i="1"/>
  <c r="P22" i="1"/>
  <c r="M22" i="1"/>
  <c r="C13" i="4"/>
  <c r="B26" i="1"/>
  <c r="B16" i="7"/>
  <c r="C16" i="7" s="1"/>
  <c r="D16" i="7"/>
  <c r="J25" i="7"/>
  <c r="E25" i="7"/>
  <c r="O25" i="7"/>
  <c r="P25" i="7" s="1"/>
  <c r="T25" i="7"/>
  <c r="U25" i="7" s="1"/>
  <c r="Y25" i="7"/>
  <c r="Z25" i="7" s="1"/>
  <c r="AD25" i="7"/>
  <c r="AE25" i="7" s="1"/>
  <c r="E13" i="7"/>
  <c r="J13" i="7"/>
  <c r="O13" i="7"/>
  <c r="T13" i="7"/>
  <c r="U13" i="7" s="1"/>
  <c r="Y13" i="7"/>
  <c r="Z13" i="7" s="1"/>
  <c r="AD13" i="7"/>
  <c r="AE13" i="7" s="1"/>
  <c r="E20" i="7"/>
  <c r="J20" i="7"/>
  <c r="O20" i="7"/>
  <c r="AD20" i="7"/>
  <c r="AE20" i="7" s="1"/>
  <c r="T20" i="7"/>
  <c r="U20" i="7" s="1"/>
  <c r="Y20" i="7"/>
  <c r="E21" i="7"/>
  <c r="J21" i="7"/>
  <c r="O21" i="7"/>
  <c r="AD21" i="7"/>
  <c r="T21" i="7"/>
  <c r="U21" i="7" s="1"/>
  <c r="Y21" i="7"/>
  <c r="Z21" i="7" s="1"/>
  <c r="J14" i="7"/>
  <c r="K14" i="7" s="1"/>
  <c r="O14" i="7"/>
  <c r="E14" i="7"/>
  <c r="T14" i="7"/>
  <c r="U14" i="7" s="1"/>
  <c r="Y14" i="7"/>
  <c r="Z14" i="7" s="1"/>
  <c r="AD14" i="7"/>
  <c r="AE14" i="7" s="1"/>
  <c r="J15" i="7"/>
  <c r="O15" i="7"/>
  <c r="P15" i="7" s="1"/>
  <c r="E15" i="7"/>
  <c r="T15" i="7"/>
  <c r="U15" i="7" s="1"/>
  <c r="Y15" i="7"/>
  <c r="Z15" i="7" s="1"/>
  <c r="AD15" i="7"/>
  <c r="AE15" i="7" s="1"/>
  <c r="J16" i="7"/>
  <c r="K16" i="7" s="1"/>
  <c r="O16" i="7"/>
  <c r="E16" i="7"/>
  <c r="F16" i="7" s="1"/>
  <c r="T16" i="7"/>
  <c r="U16" i="7" s="1"/>
  <c r="Y16" i="7"/>
  <c r="Z16" i="7" s="1"/>
  <c r="AD16" i="7"/>
  <c r="J17" i="7"/>
  <c r="K17" i="7" s="1"/>
  <c r="O17" i="7"/>
  <c r="P17" i="7" s="1"/>
  <c r="E17" i="7"/>
  <c r="F17" i="7" s="1"/>
  <c r="T17" i="7"/>
  <c r="U17" i="7" s="1"/>
  <c r="Y17" i="7"/>
  <c r="Z17" i="7" s="1"/>
  <c r="AD17" i="7"/>
  <c r="AE17" i="7" s="1"/>
  <c r="J18" i="7"/>
  <c r="K18" i="7" s="1"/>
  <c r="O18" i="7"/>
  <c r="AD18" i="7"/>
  <c r="E18" i="7"/>
  <c r="F18" i="7" s="1"/>
  <c r="T18" i="7"/>
  <c r="U18" i="7" s="1"/>
  <c r="Y18" i="7"/>
  <c r="Z18" i="7" s="1"/>
  <c r="J19" i="7"/>
  <c r="K19" i="7" s="1"/>
  <c r="O19" i="7"/>
  <c r="AD19" i="7"/>
  <c r="AE19" i="7" s="1"/>
  <c r="E19" i="7"/>
  <c r="F19" i="7" s="1"/>
  <c r="T19" i="7"/>
  <c r="U19" i="7" s="1"/>
  <c r="Y19" i="7"/>
  <c r="Z19" i="7" s="1"/>
  <c r="I25" i="7"/>
  <c r="D25" i="7"/>
  <c r="N25" i="7"/>
  <c r="S25" i="7"/>
  <c r="X25" i="7"/>
  <c r="AC25" i="7"/>
  <c r="I16" i="7"/>
  <c r="N16" i="7"/>
  <c r="S16" i="7"/>
  <c r="X16" i="7"/>
  <c r="AC16" i="7"/>
  <c r="D13" i="7"/>
  <c r="I13" i="7"/>
  <c r="N13" i="7"/>
  <c r="S13" i="7"/>
  <c r="X13" i="7"/>
  <c r="AC13" i="7"/>
  <c r="D20" i="7"/>
  <c r="I20" i="7"/>
  <c r="N20" i="7"/>
  <c r="AC20" i="7"/>
  <c r="S20" i="7"/>
  <c r="X20" i="7"/>
  <c r="D21" i="7"/>
  <c r="I21" i="7"/>
  <c r="N21" i="7"/>
  <c r="AC21" i="7"/>
  <c r="S21" i="7"/>
  <c r="X21" i="7"/>
  <c r="I14" i="7"/>
  <c r="N14" i="7"/>
  <c r="D14" i="7"/>
  <c r="S14" i="7"/>
  <c r="X14" i="7"/>
  <c r="AC14" i="7"/>
  <c r="I15" i="7"/>
  <c r="N15" i="7"/>
  <c r="D15" i="7"/>
  <c r="S15" i="7"/>
  <c r="X15" i="7"/>
  <c r="AC15" i="7"/>
  <c r="I17" i="7"/>
  <c r="N17" i="7"/>
  <c r="D17" i="7"/>
  <c r="S17" i="7"/>
  <c r="X17" i="7"/>
  <c r="AC17" i="7"/>
  <c r="I18" i="7"/>
  <c r="N18" i="7"/>
  <c r="AC18" i="7"/>
  <c r="D18" i="7"/>
  <c r="S18" i="7"/>
  <c r="X18" i="7"/>
  <c r="I19" i="7"/>
  <c r="N19" i="7"/>
  <c r="AC19" i="7"/>
  <c r="D19" i="7"/>
  <c r="S19" i="7"/>
  <c r="X19" i="7"/>
  <c r="G25" i="7"/>
  <c r="B25" i="7"/>
  <c r="C25" i="7" s="1"/>
  <c r="L25" i="7"/>
  <c r="M25" i="7" s="1"/>
  <c r="Q25" i="7"/>
  <c r="R25" i="7" s="1"/>
  <c r="V25" i="7"/>
  <c r="W25" i="7" s="1"/>
  <c r="AA25" i="7"/>
  <c r="AB25" i="7" s="1"/>
  <c r="G16" i="7"/>
  <c r="L16" i="7"/>
  <c r="Q16" i="7"/>
  <c r="R16" i="7" s="1"/>
  <c r="V16" i="7"/>
  <c r="W16" i="7" s="1"/>
  <c r="AA16" i="7"/>
  <c r="AB16" i="7" s="1"/>
  <c r="B13" i="7"/>
  <c r="C13" i="7" s="1"/>
  <c r="G13" i="7"/>
  <c r="L13" i="7"/>
  <c r="Q13" i="7"/>
  <c r="V13" i="7"/>
  <c r="W13" i="7" s="1"/>
  <c r="AA13" i="7"/>
  <c r="AB13" i="7" s="1"/>
  <c r="B20" i="7"/>
  <c r="G20" i="7"/>
  <c r="L20" i="7"/>
  <c r="AA20" i="7"/>
  <c r="AB20" i="7" s="1"/>
  <c r="Q20" i="7"/>
  <c r="R20" i="7" s="1"/>
  <c r="V20" i="7"/>
  <c r="W20" i="7" s="1"/>
  <c r="B21" i="7"/>
  <c r="G21" i="7"/>
  <c r="L21" i="7"/>
  <c r="AA21" i="7"/>
  <c r="AB21" i="7" s="1"/>
  <c r="Q21" i="7"/>
  <c r="R21" i="7" s="1"/>
  <c r="V21" i="7"/>
  <c r="W21" i="7" s="1"/>
  <c r="G14" i="7"/>
  <c r="L14" i="7"/>
  <c r="B14" i="7"/>
  <c r="C14" i="7" s="1"/>
  <c r="Q14" i="7"/>
  <c r="R14" i="7" s="1"/>
  <c r="V14" i="7"/>
  <c r="W14" i="7" s="1"/>
  <c r="AA14" i="7"/>
  <c r="AB14" i="7" s="1"/>
  <c r="G15" i="7"/>
  <c r="H15" i="7" s="1"/>
  <c r="L15" i="7"/>
  <c r="M15" i="7" s="1"/>
  <c r="B15" i="7"/>
  <c r="Q15" i="7"/>
  <c r="R15" i="7" s="1"/>
  <c r="V15" i="7"/>
  <c r="W15" i="7" s="1"/>
  <c r="AA15" i="7"/>
  <c r="AB15" i="7" s="1"/>
  <c r="G17" i="7"/>
  <c r="H17" i="7" s="1"/>
  <c r="L17" i="7"/>
  <c r="M17" i="7" s="1"/>
  <c r="B17" i="7"/>
  <c r="C17" i="7" s="1"/>
  <c r="Q17" i="7"/>
  <c r="R17" i="7" s="1"/>
  <c r="V17" i="7"/>
  <c r="W17" i="7" s="1"/>
  <c r="AA17" i="7"/>
  <c r="AB17" i="7" s="1"/>
  <c r="G18" i="7"/>
  <c r="H18" i="7" s="1"/>
  <c r="L18" i="7"/>
  <c r="M18" i="7" s="1"/>
  <c r="AA18" i="7"/>
  <c r="B18" i="7"/>
  <c r="C18" i="7" s="1"/>
  <c r="Q18" i="7"/>
  <c r="R18" i="7" s="1"/>
  <c r="V18" i="7"/>
  <c r="W18" i="7" s="1"/>
  <c r="G19" i="7"/>
  <c r="H19" i="7" s="1"/>
  <c r="L19" i="7"/>
  <c r="AA19" i="7"/>
  <c r="AB19" i="7" s="1"/>
  <c r="B19" i="7"/>
  <c r="C19" i="7" s="1"/>
  <c r="Q19" i="7"/>
  <c r="R19" i="7" s="1"/>
  <c r="V19" i="7"/>
  <c r="W19" i="7" s="1"/>
  <c r="J26" i="6"/>
  <c r="O36" i="6" s="1"/>
  <c r="P36" i="6" s="1"/>
  <c r="K20" i="6"/>
  <c r="E26" i="6"/>
  <c r="O26" i="6"/>
  <c r="O37" i="6" s="1"/>
  <c r="Y26" i="6"/>
  <c r="O39" i="6"/>
  <c r="P39" i="6" s="1"/>
  <c r="T26" i="6"/>
  <c r="O38" i="6" s="1"/>
  <c r="P38" i="6" s="1"/>
  <c r="AD26" i="6"/>
  <c r="O40" i="6"/>
  <c r="P40" i="6" s="1"/>
  <c r="I26" i="6"/>
  <c r="N36" i="6" s="1"/>
  <c r="D26" i="6"/>
  <c r="N35" i="6" s="1"/>
  <c r="N26" i="6"/>
  <c r="N37" i="6" s="1"/>
  <c r="X26" i="6"/>
  <c r="N39" i="6" s="1"/>
  <c r="S26" i="6"/>
  <c r="N38" i="6" s="1"/>
  <c r="AC26" i="6"/>
  <c r="N40" i="6"/>
  <c r="G26" i="6"/>
  <c r="H15" i="6"/>
  <c r="B26" i="6"/>
  <c r="L35" i="6" s="1"/>
  <c r="M35" i="6" s="1"/>
  <c r="L26" i="6"/>
  <c r="L37" i="6" s="1"/>
  <c r="V26" i="6"/>
  <c r="L39" i="6"/>
  <c r="M39" i="6" s="1"/>
  <c r="Q26" i="6"/>
  <c r="L38" i="6" s="1"/>
  <c r="M38" i="6" s="1"/>
  <c r="AA26" i="6"/>
  <c r="L40" i="6" s="1"/>
  <c r="M40" i="6" s="1"/>
  <c r="E47" i="6"/>
  <c r="F47" i="6" s="1"/>
  <c r="E35" i="6"/>
  <c r="F35" i="6" s="1"/>
  <c r="E36" i="6"/>
  <c r="E37" i="6"/>
  <c r="E38" i="6"/>
  <c r="E39" i="6"/>
  <c r="F39" i="6"/>
  <c r="E40" i="6"/>
  <c r="F40" i="6" s="1"/>
  <c r="E41" i="6"/>
  <c r="E42" i="6"/>
  <c r="E43" i="6"/>
  <c r="D47" i="6"/>
  <c r="D35" i="6"/>
  <c r="D36" i="6"/>
  <c r="D37" i="6"/>
  <c r="D38" i="6"/>
  <c r="D39" i="6"/>
  <c r="D40" i="6"/>
  <c r="D41" i="6"/>
  <c r="D42" i="6"/>
  <c r="D43" i="6"/>
  <c r="B47" i="6"/>
  <c r="B43" i="6"/>
  <c r="C43" i="6" s="1"/>
  <c r="B35" i="6"/>
  <c r="C35" i="6" s="1"/>
  <c r="B36" i="6"/>
  <c r="B48" i="6" s="1"/>
  <c r="B37" i="6"/>
  <c r="C37" i="6" s="1"/>
  <c r="B38" i="6"/>
  <c r="B39" i="6"/>
  <c r="C39" i="6" s="1"/>
  <c r="B40" i="6"/>
  <c r="B41" i="6"/>
  <c r="B42" i="6"/>
  <c r="C42" i="6" s="1"/>
  <c r="AE13" i="6"/>
  <c r="AE26" i="6" s="1"/>
  <c r="AE14" i="6"/>
  <c r="AE15" i="6"/>
  <c r="AE16" i="6"/>
  <c r="AE17" i="6"/>
  <c r="AE18" i="6"/>
  <c r="AE19" i="6"/>
  <c r="AE20" i="6"/>
  <c r="AE21" i="6"/>
  <c r="AE25" i="6"/>
  <c r="AB13" i="6"/>
  <c r="AB14" i="6"/>
  <c r="AB15" i="6"/>
  <c r="AB16" i="6"/>
  <c r="AB17" i="6"/>
  <c r="AB18" i="6"/>
  <c r="AB19" i="6"/>
  <c r="AB20" i="6"/>
  <c r="AB21" i="6"/>
  <c r="AB25" i="6"/>
  <c r="Z13" i="6"/>
  <c r="Z14" i="6"/>
  <c r="Z15" i="6"/>
  <c r="Z16" i="6"/>
  <c r="Z26" i="6" s="1"/>
  <c r="Z17" i="6"/>
  <c r="Z19" i="6"/>
  <c r="Z20" i="6"/>
  <c r="Z25" i="6"/>
  <c r="W13" i="6"/>
  <c r="W26" i="6" s="1"/>
  <c r="W14" i="6"/>
  <c r="W15" i="6"/>
  <c r="W16" i="6"/>
  <c r="W17" i="6"/>
  <c r="W20" i="6"/>
  <c r="W21" i="6"/>
  <c r="W25" i="6"/>
  <c r="U14" i="6"/>
  <c r="U15" i="6"/>
  <c r="U17" i="6"/>
  <c r="U18" i="6"/>
  <c r="U19" i="6"/>
  <c r="U20" i="6"/>
  <c r="U21" i="6"/>
  <c r="U25" i="6"/>
  <c r="R13" i="6"/>
  <c r="R14" i="6"/>
  <c r="R15" i="6"/>
  <c r="R17" i="6"/>
  <c r="R18" i="6"/>
  <c r="R19" i="6"/>
  <c r="R20" i="6"/>
  <c r="R21" i="6"/>
  <c r="R25" i="6"/>
  <c r="P13" i="6"/>
  <c r="P15" i="6"/>
  <c r="P16" i="6"/>
  <c r="P18" i="6"/>
  <c r="P20" i="6"/>
  <c r="P21" i="6"/>
  <c r="P25" i="6"/>
  <c r="M14" i="6"/>
  <c r="M15" i="6"/>
  <c r="M16" i="6"/>
  <c r="M19" i="6"/>
  <c r="M20" i="6"/>
  <c r="M21" i="6"/>
  <c r="M25" i="6"/>
  <c r="K16" i="6"/>
  <c r="K17" i="6"/>
  <c r="H16" i="6"/>
  <c r="H17" i="6"/>
  <c r="H21" i="6"/>
  <c r="F15" i="6"/>
  <c r="F16" i="6"/>
  <c r="F17" i="6"/>
  <c r="F18" i="6"/>
  <c r="F19" i="6"/>
  <c r="F20" i="6"/>
  <c r="F21" i="6"/>
  <c r="F25" i="6"/>
  <c r="C14" i="6"/>
  <c r="C15" i="6"/>
  <c r="C16" i="6"/>
  <c r="C17" i="6"/>
  <c r="C18" i="6"/>
  <c r="C19" i="6"/>
  <c r="C21" i="6"/>
  <c r="C25" i="6"/>
  <c r="AD26" i="5"/>
  <c r="O40" i="5" s="1"/>
  <c r="P40" i="5" s="1"/>
  <c r="AC26" i="5"/>
  <c r="N40" i="5" s="1"/>
  <c r="AA26" i="5"/>
  <c r="L40" i="5" s="1"/>
  <c r="M40" i="5" s="1"/>
  <c r="E26" i="5"/>
  <c r="O35" i="5" s="1"/>
  <c r="J26" i="5"/>
  <c r="O36" i="5" s="1"/>
  <c r="P36" i="5" s="1"/>
  <c r="O26" i="5"/>
  <c r="O37" i="5"/>
  <c r="T26" i="5"/>
  <c r="O38" i="5"/>
  <c r="P38" i="5" s="1"/>
  <c r="Y26" i="5"/>
  <c r="Z18" i="5"/>
  <c r="D26" i="5"/>
  <c r="N35" i="5" s="1"/>
  <c r="I26" i="5"/>
  <c r="N36" i="5"/>
  <c r="N26" i="5"/>
  <c r="N37" i="5"/>
  <c r="S26" i="5"/>
  <c r="N38" i="5"/>
  <c r="X26" i="5"/>
  <c r="N39" i="5"/>
  <c r="B26" i="5"/>
  <c r="L35" i="5"/>
  <c r="G26" i="5"/>
  <c r="L26" i="5"/>
  <c r="L37" i="5" s="1"/>
  <c r="M37" i="5" s="1"/>
  <c r="Q26" i="5"/>
  <c r="L38" i="5" s="1"/>
  <c r="M38" i="5" s="1"/>
  <c r="V26" i="5"/>
  <c r="L39" i="5" s="1"/>
  <c r="M39" i="5" s="1"/>
  <c r="E35" i="5"/>
  <c r="E36" i="5"/>
  <c r="E37" i="5"/>
  <c r="E42" i="5"/>
  <c r="F42" i="5" s="1"/>
  <c r="E43" i="5"/>
  <c r="E40" i="5"/>
  <c r="E41" i="5"/>
  <c r="E47" i="5"/>
  <c r="E38" i="5"/>
  <c r="E39" i="5"/>
  <c r="F39" i="5"/>
  <c r="D35" i="5"/>
  <c r="D36" i="5"/>
  <c r="D37" i="5"/>
  <c r="D42" i="5"/>
  <c r="D43" i="5"/>
  <c r="D40" i="5"/>
  <c r="D41" i="5"/>
  <c r="D47" i="5"/>
  <c r="D38" i="5"/>
  <c r="D39" i="5"/>
  <c r="B35" i="5"/>
  <c r="C35" i="5" s="1"/>
  <c r="B36" i="5"/>
  <c r="B37" i="5"/>
  <c r="B42" i="5"/>
  <c r="B43" i="5"/>
  <c r="C43" i="5" s="1"/>
  <c r="B47" i="5"/>
  <c r="B40" i="5"/>
  <c r="C40" i="5" s="1"/>
  <c r="B41" i="5"/>
  <c r="C41" i="5" s="1"/>
  <c r="B38" i="5"/>
  <c r="B39" i="5"/>
  <c r="C39" i="5" s="1"/>
  <c r="AE25" i="5"/>
  <c r="AB25" i="5"/>
  <c r="Z25" i="5"/>
  <c r="W25" i="5"/>
  <c r="U25" i="5"/>
  <c r="R25" i="5"/>
  <c r="P25" i="5"/>
  <c r="M25" i="5"/>
  <c r="K25" i="5"/>
  <c r="F25" i="5"/>
  <c r="C25" i="5"/>
  <c r="AE13" i="5"/>
  <c r="AE14" i="5"/>
  <c r="AE15" i="5"/>
  <c r="AE16" i="5"/>
  <c r="AE17" i="5"/>
  <c r="AE18" i="5"/>
  <c r="AE19" i="5"/>
  <c r="AB13" i="5"/>
  <c r="AB14" i="5"/>
  <c r="AB15" i="5"/>
  <c r="AB16" i="5"/>
  <c r="AB17" i="5"/>
  <c r="AB18" i="5"/>
  <c r="AB19" i="5"/>
  <c r="AB20" i="5"/>
  <c r="AB21" i="5"/>
  <c r="Z13" i="5"/>
  <c r="Z14" i="5"/>
  <c r="Z15" i="5"/>
  <c r="Z16" i="5"/>
  <c r="Z17" i="5"/>
  <c r="Z19" i="5"/>
  <c r="Z20" i="5"/>
  <c r="Z21" i="5"/>
  <c r="W13" i="5"/>
  <c r="W14" i="5"/>
  <c r="W15" i="5"/>
  <c r="W16" i="5"/>
  <c r="W17" i="5"/>
  <c r="W19" i="5"/>
  <c r="W20" i="5"/>
  <c r="W21" i="5"/>
  <c r="U13" i="5"/>
  <c r="U14" i="5"/>
  <c r="U15" i="5"/>
  <c r="U16" i="5"/>
  <c r="U17" i="5"/>
  <c r="U18" i="5"/>
  <c r="U19" i="5"/>
  <c r="U20" i="5"/>
  <c r="U21" i="5"/>
  <c r="R13" i="5"/>
  <c r="R14" i="5"/>
  <c r="R15" i="5"/>
  <c r="R17" i="5"/>
  <c r="R18" i="5"/>
  <c r="R19" i="5"/>
  <c r="R20" i="5"/>
  <c r="R21" i="5"/>
  <c r="P17" i="5"/>
  <c r="P20" i="5"/>
  <c r="M14" i="5"/>
  <c r="M15" i="5"/>
  <c r="M16" i="5"/>
  <c r="M17" i="5"/>
  <c r="M18" i="5"/>
  <c r="M19" i="5"/>
  <c r="M20" i="5"/>
  <c r="M21" i="5"/>
  <c r="K16" i="5"/>
  <c r="K17" i="5"/>
  <c r="H16" i="5"/>
  <c r="H17" i="5"/>
  <c r="H19" i="5"/>
  <c r="H21" i="5"/>
  <c r="F13" i="5"/>
  <c r="F15" i="5"/>
  <c r="F16" i="5"/>
  <c r="F17" i="5"/>
  <c r="F18" i="5"/>
  <c r="F19" i="5"/>
  <c r="C15" i="5"/>
  <c r="C16" i="5"/>
  <c r="C17" i="5"/>
  <c r="C18" i="5"/>
  <c r="C19" i="5"/>
  <c r="C21" i="5"/>
  <c r="E47" i="4"/>
  <c r="E35" i="4"/>
  <c r="F35" i="4" s="1"/>
  <c r="E36" i="4"/>
  <c r="E37" i="4"/>
  <c r="F37" i="4" s="1"/>
  <c r="E38" i="4"/>
  <c r="F38" i="4" s="1"/>
  <c r="E39" i="4"/>
  <c r="F39" i="4" s="1"/>
  <c r="E40" i="4"/>
  <c r="E41" i="4"/>
  <c r="E42" i="4"/>
  <c r="E43" i="4"/>
  <c r="D47" i="4"/>
  <c r="B47" i="4"/>
  <c r="B43" i="4"/>
  <c r="B35" i="4"/>
  <c r="B36" i="4"/>
  <c r="B37" i="4"/>
  <c r="B38" i="4"/>
  <c r="C38" i="4" s="1"/>
  <c r="B39" i="4"/>
  <c r="B40" i="4"/>
  <c r="B41" i="4"/>
  <c r="C41" i="4" s="1"/>
  <c r="B42" i="4"/>
  <c r="AE13" i="4"/>
  <c r="AE14" i="4"/>
  <c r="AE15" i="4"/>
  <c r="AE16" i="4"/>
  <c r="AE17" i="4"/>
  <c r="AE18" i="4"/>
  <c r="AE19" i="4"/>
  <c r="AE20" i="4"/>
  <c r="AE21" i="4"/>
  <c r="AE25" i="4"/>
  <c r="AD26" i="4"/>
  <c r="O40" i="4" s="1"/>
  <c r="AC26" i="4"/>
  <c r="N40" i="4" s="1"/>
  <c r="AB13" i="4"/>
  <c r="AB14" i="4"/>
  <c r="AB15" i="4"/>
  <c r="AB16" i="4"/>
  <c r="AB17" i="4"/>
  <c r="AB18" i="4"/>
  <c r="AB19" i="4"/>
  <c r="AB20" i="4"/>
  <c r="AB21" i="4"/>
  <c r="AB25" i="4"/>
  <c r="AA26" i="4"/>
  <c r="L40" i="4" s="1"/>
  <c r="M40" i="4" s="1"/>
  <c r="Z13" i="4"/>
  <c r="Z14" i="4"/>
  <c r="Z15" i="4"/>
  <c r="Z16" i="4"/>
  <c r="Z18" i="4"/>
  <c r="Z19" i="4"/>
  <c r="Y26" i="4"/>
  <c r="Z20" i="4"/>
  <c r="Z25" i="4"/>
  <c r="X26" i="4"/>
  <c r="N39" i="4" s="1"/>
  <c r="W13" i="4"/>
  <c r="W14" i="4"/>
  <c r="W15" i="4"/>
  <c r="W16" i="4"/>
  <c r="W18" i="4"/>
  <c r="W19" i="4"/>
  <c r="V26" i="4"/>
  <c r="L39" i="4" s="1"/>
  <c r="M39" i="4" s="1"/>
  <c r="W21" i="4"/>
  <c r="W25" i="4"/>
  <c r="T26" i="4"/>
  <c r="U13" i="4"/>
  <c r="U14" i="4"/>
  <c r="U15" i="4"/>
  <c r="U16" i="4"/>
  <c r="U17" i="4"/>
  <c r="U26" i="4" s="1"/>
  <c r="U18" i="4"/>
  <c r="U19" i="4"/>
  <c r="U20" i="4"/>
  <c r="U21" i="4"/>
  <c r="U25" i="4"/>
  <c r="S26" i="4"/>
  <c r="N38" i="4" s="1"/>
  <c r="Q26" i="4"/>
  <c r="L38" i="4" s="1"/>
  <c r="M38" i="4" s="1"/>
  <c r="R13" i="4"/>
  <c r="R14" i="4"/>
  <c r="R15" i="4"/>
  <c r="R16" i="4"/>
  <c r="R17" i="4"/>
  <c r="R18" i="4"/>
  <c r="R19" i="4"/>
  <c r="R20" i="4"/>
  <c r="R21" i="4"/>
  <c r="R25" i="4"/>
  <c r="O26" i="4"/>
  <c r="O37" i="4" s="1"/>
  <c r="P19" i="4"/>
  <c r="P17" i="4"/>
  <c r="P25" i="4"/>
  <c r="N26" i="4"/>
  <c r="N37" i="4" s="1"/>
  <c r="L26" i="4"/>
  <c r="M21" i="4" s="1"/>
  <c r="M19" i="4"/>
  <c r="M15" i="4"/>
  <c r="M16" i="4"/>
  <c r="M17" i="4"/>
  <c r="M18" i="4"/>
  <c r="M25" i="4"/>
  <c r="J26" i="4"/>
  <c r="O36" i="4" s="1"/>
  <c r="K16" i="4"/>
  <c r="K17" i="4"/>
  <c r="I26" i="4"/>
  <c r="N36" i="4" s="1"/>
  <c r="G26" i="4"/>
  <c r="L36" i="4" s="1"/>
  <c r="H16" i="4"/>
  <c r="H17" i="4"/>
  <c r="E26" i="4"/>
  <c r="F18" i="4"/>
  <c r="F13" i="4"/>
  <c r="F16" i="4"/>
  <c r="F17" i="4"/>
  <c r="F19" i="4"/>
  <c r="F21" i="4"/>
  <c r="F25" i="4"/>
  <c r="D26" i="4"/>
  <c r="N35" i="4" s="1"/>
  <c r="B26" i="4"/>
  <c r="L35" i="4" s="1"/>
  <c r="C16" i="4"/>
  <c r="C17" i="4"/>
  <c r="C19" i="4"/>
  <c r="C21" i="4"/>
  <c r="C25" i="4"/>
  <c r="O38" i="4"/>
  <c r="P38" i="4" s="1"/>
  <c r="D35" i="4"/>
  <c r="D36" i="4"/>
  <c r="D37" i="4"/>
  <c r="D38" i="4"/>
  <c r="D39" i="4"/>
  <c r="D40" i="4"/>
  <c r="D41" i="4"/>
  <c r="D42" i="4"/>
  <c r="D43" i="4"/>
  <c r="J26" i="1"/>
  <c r="O36" i="1" s="1"/>
  <c r="K22" i="1"/>
  <c r="O26" i="1"/>
  <c r="O37" i="1" s="1"/>
  <c r="E26" i="1"/>
  <c r="O35" i="1" s="1"/>
  <c r="Y26" i="1"/>
  <c r="O39" i="1"/>
  <c r="I26" i="1"/>
  <c r="N36" i="1" s="1"/>
  <c r="N26" i="1"/>
  <c r="N37" i="1" s="1"/>
  <c r="D26" i="1"/>
  <c r="N35" i="1" s="1"/>
  <c r="X26" i="1"/>
  <c r="N39" i="1"/>
  <c r="G26" i="1"/>
  <c r="H21" i="1" s="1"/>
  <c r="H22" i="1"/>
  <c r="L26" i="1"/>
  <c r="L37" i="1" s="1"/>
  <c r="V26" i="1"/>
  <c r="L39" i="1"/>
  <c r="Q26" i="1"/>
  <c r="L38" i="1"/>
  <c r="M38" i="1" s="1"/>
  <c r="AE25" i="1"/>
  <c r="AE21" i="1"/>
  <c r="AE20" i="1"/>
  <c r="AE19" i="1"/>
  <c r="AE18" i="1"/>
  <c r="AE17" i="1"/>
  <c r="AE15" i="1"/>
  <c r="AE14" i="1"/>
  <c r="AB14" i="1"/>
  <c r="AB15" i="1"/>
  <c r="AB16" i="1"/>
  <c r="AB17" i="1"/>
  <c r="AB18" i="1"/>
  <c r="AB19" i="1"/>
  <c r="AB20" i="1"/>
  <c r="AB21" i="1"/>
  <c r="AB25" i="1"/>
  <c r="Z25" i="1"/>
  <c r="Z21" i="1"/>
  <c r="Z20" i="1"/>
  <c r="Z19" i="1"/>
  <c r="Z18" i="1"/>
  <c r="Z17" i="1"/>
  <c r="Z16" i="1"/>
  <c r="Z15" i="1"/>
  <c r="Z14" i="1"/>
  <c r="W25" i="1"/>
  <c r="W21" i="1"/>
  <c r="W20" i="1"/>
  <c r="W19" i="1"/>
  <c r="W18" i="1"/>
  <c r="W17" i="1"/>
  <c r="W16" i="1"/>
  <c r="W15" i="1"/>
  <c r="W14" i="1"/>
  <c r="U25" i="1"/>
  <c r="R25" i="1"/>
  <c r="R21" i="1"/>
  <c r="R20" i="1"/>
  <c r="R19" i="1"/>
  <c r="R18" i="1"/>
  <c r="R17" i="1"/>
  <c r="R16" i="1"/>
  <c r="R15" i="1"/>
  <c r="R14" i="1"/>
  <c r="P25" i="1"/>
  <c r="P18" i="1"/>
  <c r="P17" i="1"/>
  <c r="P15" i="1"/>
  <c r="P14" i="1"/>
  <c r="M25" i="1"/>
  <c r="M21" i="1"/>
  <c r="M18" i="1"/>
  <c r="M17" i="1"/>
  <c r="M16" i="1"/>
  <c r="M15" i="1"/>
  <c r="M14" i="1"/>
  <c r="K25" i="1"/>
  <c r="K19" i="1"/>
  <c r="K18" i="1"/>
  <c r="K17" i="1"/>
  <c r="K16" i="1"/>
  <c r="K15" i="1"/>
  <c r="K14" i="1"/>
  <c r="H19" i="1"/>
  <c r="H17" i="1"/>
  <c r="H15" i="1"/>
  <c r="C25" i="1"/>
  <c r="C21" i="1"/>
  <c r="C20" i="1"/>
  <c r="C19" i="1"/>
  <c r="C18" i="1"/>
  <c r="C17" i="1"/>
  <c r="C16" i="1"/>
  <c r="C15" i="1"/>
  <c r="C14" i="1"/>
  <c r="E47" i="1"/>
  <c r="F47" i="1" s="1"/>
  <c r="E43" i="1"/>
  <c r="E35" i="1"/>
  <c r="E42" i="1"/>
  <c r="E36" i="1"/>
  <c r="F36" i="1" s="1"/>
  <c r="E37" i="1"/>
  <c r="F37" i="1" s="1"/>
  <c r="E38" i="1"/>
  <c r="F38" i="1" s="1"/>
  <c r="E39" i="1"/>
  <c r="F39" i="1" s="1"/>
  <c r="E40" i="1"/>
  <c r="E41" i="1"/>
  <c r="D47" i="1"/>
  <c r="D43" i="1"/>
  <c r="D35" i="1"/>
  <c r="D42" i="1"/>
  <c r="D36" i="1"/>
  <c r="D37" i="1"/>
  <c r="D38" i="1"/>
  <c r="D39" i="1"/>
  <c r="D40" i="1"/>
  <c r="D41" i="1"/>
  <c r="B47" i="1"/>
  <c r="C47" i="1" s="1"/>
  <c r="B43" i="1"/>
  <c r="B35" i="1"/>
  <c r="B42" i="1"/>
  <c r="B36" i="1"/>
  <c r="C36" i="1" s="1"/>
  <c r="B37" i="1"/>
  <c r="B38" i="1"/>
  <c r="B39" i="1"/>
  <c r="C39" i="1" s="1"/>
  <c r="B40" i="1"/>
  <c r="C40" i="1" s="1"/>
  <c r="B41" i="1"/>
  <c r="AE13" i="1"/>
  <c r="AE26" i="1" s="1"/>
  <c r="AD26" i="1"/>
  <c r="AE16" i="1"/>
  <c r="AC26" i="1"/>
  <c r="N40" i="1"/>
  <c r="AB13" i="1"/>
  <c r="AA26" i="1"/>
  <c r="L40" i="1" s="1"/>
  <c r="M40" i="1" s="1"/>
  <c r="Z13" i="1"/>
  <c r="W13" i="1"/>
  <c r="W26" i="1" s="1"/>
  <c r="U13" i="1"/>
  <c r="U14" i="1"/>
  <c r="U26" i="1" s="1"/>
  <c r="U15" i="1"/>
  <c r="U16" i="1"/>
  <c r="U17" i="1"/>
  <c r="U18" i="1"/>
  <c r="U19" i="1"/>
  <c r="U20" i="1"/>
  <c r="U21" i="1"/>
  <c r="T26" i="1"/>
  <c r="O38" i="1" s="1"/>
  <c r="P38" i="1" s="1"/>
  <c r="S26" i="1"/>
  <c r="N38" i="1"/>
  <c r="R13" i="1"/>
  <c r="R26" i="1" s="1"/>
  <c r="P13" i="1"/>
  <c r="K13" i="1"/>
  <c r="F14" i="1"/>
  <c r="F15" i="1"/>
  <c r="F16" i="1"/>
  <c r="F17" i="1"/>
  <c r="F18" i="1"/>
  <c r="F19" i="1"/>
  <c r="P16" i="1"/>
  <c r="P16" i="5"/>
  <c r="P16" i="4"/>
  <c r="O40" i="1"/>
  <c r="AE16" i="7"/>
  <c r="F22" i="1"/>
  <c r="F23" i="1"/>
  <c r="F25" i="1"/>
  <c r="C22" i="1"/>
  <c r="C23" i="1"/>
  <c r="O35" i="6"/>
  <c r="F22" i="6"/>
  <c r="C22" i="6"/>
  <c r="H20" i="6"/>
  <c r="H19" i="6"/>
  <c r="M18" i="6"/>
  <c r="M13" i="6"/>
  <c r="P19" i="6"/>
  <c r="P14" i="6"/>
  <c r="Z21" i="6"/>
  <c r="L36" i="6"/>
  <c r="H22" i="6"/>
  <c r="K22" i="6"/>
  <c r="AB26" i="6"/>
  <c r="M13" i="5"/>
  <c r="M26" i="5" s="1"/>
  <c r="L36" i="5"/>
  <c r="M36" i="5" s="1"/>
  <c r="H22" i="5"/>
  <c r="O39" i="5"/>
  <c r="P39" i="5" s="1"/>
  <c r="K22" i="5"/>
  <c r="M14" i="4"/>
  <c r="P21" i="4"/>
  <c r="H19" i="4"/>
  <c r="H22" i="4"/>
  <c r="K13" i="4"/>
  <c r="K22" i="4"/>
  <c r="Z21" i="4"/>
  <c r="L35" i="1"/>
  <c r="F13" i="1"/>
  <c r="C13" i="1"/>
  <c r="H16" i="1"/>
  <c r="H20" i="1"/>
  <c r="H13" i="1"/>
  <c r="H14" i="1"/>
  <c r="H18" i="1"/>
  <c r="H25" i="1"/>
  <c r="Z26" i="1"/>
  <c r="Z18" i="6"/>
  <c r="C20" i="6"/>
  <c r="C13" i="6"/>
  <c r="F14" i="6"/>
  <c r="K15" i="6"/>
  <c r="R16" i="6"/>
  <c r="U16" i="6"/>
  <c r="U13" i="6"/>
  <c r="H18" i="6"/>
  <c r="H13" i="6"/>
  <c r="H25" i="6"/>
  <c r="H14" i="6"/>
  <c r="K19" i="6"/>
  <c r="K14" i="6"/>
  <c r="K18" i="6"/>
  <c r="K21" i="6"/>
  <c r="K13" i="6"/>
  <c r="F13" i="6"/>
  <c r="W19" i="6"/>
  <c r="W18" i="6"/>
  <c r="K25" i="6"/>
  <c r="F44" i="6"/>
  <c r="H14" i="5"/>
  <c r="H25" i="5"/>
  <c r="H18" i="5"/>
  <c r="K15" i="5"/>
  <c r="K18" i="5"/>
  <c r="K14" i="5"/>
  <c r="K21" i="5"/>
  <c r="P15" i="5"/>
  <c r="P18" i="5"/>
  <c r="P13" i="5"/>
  <c r="P19" i="5"/>
  <c r="P26" i="5" s="1"/>
  <c r="P14" i="5"/>
  <c r="H15" i="5"/>
  <c r="K13" i="5"/>
  <c r="W18" i="5"/>
  <c r="R16" i="5"/>
  <c r="H13" i="5"/>
  <c r="H20" i="5"/>
  <c r="K19" i="5"/>
  <c r="K20" i="5"/>
  <c r="C14" i="5"/>
  <c r="C13" i="5"/>
  <c r="B48" i="5"/>
  <c r="AE21" i="5"/>
  <c r="AE20" i="5"/>
  <c r="C20" i="5"/>
  <c r="F21" i="5"/>
  <c r="F20" i="5"/>
  <c r="P21" i="5"/>
  <c r="C44" i="6"/>
  <c r="Z20" i="7"/>
  <c r="P15" i="4"/>
  <c r="H15" i="4"/>
  <c r="H18" i="4"/>
  <c r="H14" i="4"/>
  <c r="K15" i="4"/>
  <c r="K14" i="4"/>
  <c r="K18" i="4"/>
  <c r="C15" i="4"/>
  <c r="F15" i="4"/>
  <c r="P14" i="4"/>
  <c r="P13" i="4"/>
  <c r="P18" i="4"/>
  <c r="H25" i="4"/>
  <c r="K19" i="4"/>
  <c r="K25" i="4"/>
  <c r="C14" i="4"/>
  <c r="F14" i="4"/>
  <c r="F20" i="4"/>
  <c r="K21" i="4"/>
  <c r="W17" i="4"/>
  <c r="O39" i="4"/>
  <c r="P39" i="4" s="1"/>
  <c r="Z17" i="4"/>
  <c r="C18" i="4"/>
  <c r="O35" i="4"/>
  <c r="H13" i="4"/>
  <c r="M13" i="4"/>
  <c r="W20" i="4"/>
  <c r="M20" i="4"/>
  <c r="P20" i="4"/>
  <c r="L37" i="4"/>
  <c r="F44" i="4"/>
  <c r="K22" i="7"/>
  <c r="C37" i="1"/>
  <c r="P16" i="7"/>
  <c r="P40" i="1"/>
  <c r="M16" i="7"/>
  <c r="P37" i="5"/>
  <c r="F44" i="1"/>
  <c r="F25" i="7"/>
  <c r="C22" i="7"/>
  <c r="F40" i="1"/>
  <c r="C44" i="5"/>
  <c r="C37" i="4"/>
  <c r="C38" i="1"/>
  <c r="P39" i="1"/>
  <c r="C15" i="7"/>
  <c r="F38" i="6"/>
  <c r="F42" i="6"/>
  <c r="C40" i="6"/>
  <c r="C38" i="6"/>
  <c r="F41" i="6"/>
  <c r="F36" i="6"/>
  <c r="F43" i="6"/>
  <c r="AB18" i="7"/>
  <c r="C41" i="6"/>
  <c r="C47" i="6"/>
  <c r="M36" i="6"/>
  <c r="C47" i="5"/>
  <c r="F47" i="5"/>
  <c r="C37" i="5"/>
  <c r="C38" i="5"/>
  <c r="F37" i="5"/>
  <c r="F38" i="5"/>
  <c r="F35" i="5"/>
  <c r="C36" i="5"/>
  <c r="F41" i="5"/>
  <c r="C42" i="5"/>
  <c r="F43" i="5"/>
  <c r="M35" i="5"/>
  <c r="AE21" i="7"/>
  <c r="C39" i="4"/>
  <c r="C36" i="4"/>
  <c r="F47" i="4"/>
  <c r="C47" i="4"/>
  <c r="K15" i="7"/>
  <c r="C40" i="4"/>
  <c r="F40" i="4"/>
  <c r="R13" i="7"/>
  <c r="F41" i="4"/>
  <c r="P13" i="7"/>
  <c r="P14" i="7"/>
  <c r="M14" i="7"/>
  <c r="H16" i="7"/>
  <c r="H14" i="7"/>
  <c r="H25" i="7"/>
  <c r="M39" i="1"/>
  <c r="H20" i="4" l="1"/>
  <c r="H26" i="4" s="1"/>
  <c r="H21" i="4"/>
  <c r="K20" i="4"/>
  <c r="K26" i="4" s="1"/>
  <c r="C20" i="4"/>
  <c r="P20" i="1"/>
  <c r="F21" i="1"/>
  <c r="F20" i="1"/>
  <c r="F26" i="1" s="1"/>
  <c r="M19" i="1"/>
  <c r="M20" i="1"/>
  <c r="K20" i="1"/>
  <c r="P21" i="1"/>
  <c r="K21" i="1"/>
  <c r="L36" i="1"/>
  <c r="L41" i="1" s="1"/>
  <c r="C21" i="7"/>
  <c r="P19" i="1"/>
  <c r="D48" i="6"/>
  <c r="D48" i="5"/>
  <c r="M13" i="1"/>
  <c r="M13" i="7"/>
  <c r="F37" i="6"/>
  <c r="F48" i="6" s="1"/>
  <c r="F26" i="6"/>
  <c r="E48" i="5"/>
  <c r="F36" i="5" s="1"/>
  <c r="E48" i="4"/>
  <c r="F42" i="4" s="1"/>
  <c r="P26" i="6"/>
  <c r="C26" i="1"/>
  <c r="W26" i="5"/>
  <c r="C26" i="5"/>
  <c r="E48" i="6"/>
  <c r="AB26" i="1"/>
  <c r="C36" i="6"/>
  <c r="C48" i="6" s="1"/>
  <c r="H26" i="5"/>
  <c r="C26" i="6"/>
  <c r="E48" i="1"/>
  <c r="F43" i="1" s="1"/>
  <c r="F40" i="5"/>
  <c r="K26" i="6"/>
  <c r="M26" i="6"/>
  <c r="D48" i="1"/>
  <c r="Z26" i="5"/>
  <c r="AB26" i="5"/>
  <c r="H26" i="6"/>
  <c r="N41" i="5"/>
  <c r="M41" i="5"/>
  <c r="C26" i="4"/>
  <c r="D48" i="4"/>
  <c r="F36" i="4"/>
  <c r="R26" i="6"/>
  <c r="P37" i="6"/>
  <c r="O41" i="6"/>
  <c r="P35" i="6" s="1"/>
  <c r="L41" i="6"/>
  <c r="M37" i="6"/>
  <c r="M41" i="6" s="1"/>
  <c r="N41" i="6"/>
  <c r="U26" i="6"/>
  <c r="E40" i="7"/>
  <c r="F40" i="7" s="1"/>
  <c r="E37" i="7"/>
  <c r="AE18" i="7"/>
  <c r="AE26" i="7" s="1"/>
  <c r="C48" i="5"/>
  <c r="O41" i="5"/>
  <c r="P35" i="5"/>
  <c r="P41" i="5" s="1"/>
  <c r="L41" i="5"/>
  <c r="F26" i="5"/>
  <c r="AE26" i="5"/>
  <c r="K26" i="5"/>
  <c r="U26" i="5"/>
  <c r="R26" i="5"/>
  <c r="B26" i="7"/>
  <c r="E47" i="7"/>
  <c r="F47" i="7" s="1"/>
  <c r="G26" i="7"/>
  <c r="L36" i="7" s="1"/>
  <c r="AC26" i="7"/>
  <c r="N39" i="7" s="1"/>
  <c r="D42" i="7"/>
  <c r="D35" i="7"/>
  <c r="N41" i="4"/>
  <c r="N41" i="1"/>
  <c r="O41" i="1"/>
  <c r="P37" i="1" s="1"/>
  <c r="H26" i="1"/>
  <c r="K26" i="1"/>
  <c r="L41" i="4"/>
  <c r="M35" i="4" s="1"/>
  <c r="P40" i="4"/>
  <c r="O41" i="4"/>
  <c r="P35" i="4" s="1"/>
  <c r="M26" i="4"/>
  <c r="P26" i="4"/>
  <c r="F26" i="4"/>
  <c r="R26" i="4"/>
  <c r="W26" i="4"/>
  <c r="Z26" i="4"/>
  <c r="AB26" i="4"/>
  <c r="AE26" i="4"/>
  <c r="B39" i="7"/>
  <c r="C39" i="7" s="1"/>
  <c r="AA26" i="7"/>
  <c r="L39" i="7" s="1"/>
  <c r="M39" i="7" s="1"/>
  <c r="L26" i="7"/>
  <c r="L37" i="7" s="1"/>
  <c r="K25" i="7"/>
  <c r="H13" i="7"/>
  <c r="B48" i="4"/>
  <c r="C42" i="4" s="1"/>
  <c r="D41" i="7"/>
  <c r="X26" i="7"/>
  <c r="N40" i="7" s="1"/>
  <c r="R26" i="7"/>
  <c r="O26" i="7"/>
  <c r="O37" i="7" s="1"/>
  <c r="D44" i="7"/>
  <c r="E45" i="7"/>
  <c r="F45" i="7" s="1"/>
  <c r="B42" i="7"/>
  <c r="D40" i="7"/>
  <c r="D39" i="7"/>
  <c r="N26" i="7"/>
  <c r="N37" i="7" s="1"/>
  <c r="D36" i="7"/>
  <c r="D43" i="7"/>
  <c r="I26" i="7"/>
  <c r="N36" i="7" s="1"/>
  <c r="D47" i="7"/>
  <c r="U26" i="7"/>
  <c r="D45" i="7"/>
  <c r="B40" i="7"/>
  <c r="C40" i="7" s="1"/>
  <c r="B35" i="7"/>
  <c r="E42" i="7"/>
  <c r="E35" i="7"/>
  <c r="D38" i="7"/>
  <c r="B44" i="7"/>
  <c r="C44" i="7" s="1"/>
  <c r="AB26" i="7"/>
  <c r="W26" i="7"/>
  <c r="Z26" i="7"/>
  <c r="B45" i="7"/>
  <c r="C45" i="7" s="1"/>
  <c r="C20" i="7"/>
  <c r="D37" i="7"/>
  <c r="B43" i="7"/>
  <c r="B38" i="7"/>
  <c r="C38" i="7" s="1"/>
  <c r="Q26" i="7"/>
  <c r="L38" i="7" s="1"/>
  <c r="M38" i="7" s="1"/>
  <c r="J26" i="7"/>
  <c r="O36" i="7" s="1"/>
  <c r="P18" i="7"/>
  <c r="AD26" i="7"/>
  <c r="O39" i="7" s="1"/>
  <c r="P39" i="7" s="1"/>
  <c r="Y26" i="7"/>
  <c r="O40" i="7" s="1"/>
  <c r="P40" i="7" s="1"/>
  <c r="S26" i="7"/>
  <c r="N38" i="7" s="1"/>
  <c r="T26" i="7"/>
  <c r="O38" i="7" s="1"/>
  <c r="P38" i="7" s="1"/>
  <c r="B48" i="1"/>
  <c r="C42" i="1" s="1"/>
  <c r="E44" i="7"/>
  <c r="F44" i="7" s="1"/>
  <c r="K13" i="7"/>
  <c r="D26" i="7"/>
  <c r="N35" i="7" s="1"/>
  <c r="B47" i="7"/>
  <c r="C47" i="7" s="1"/>
  <c r="E41" i="7"/>
  <c r="B36" i="7"/>
  <c r="C36" i="7" s="1"/>
  <c r="B41" i="7"/>
  <c r="E39" i="7"/>
  <c r="F39" i="7" s="1"/>
  <c r="B37" i="7"/>
  <c r="C37" i="7" s="1"/>
  <c r="E43" i="7"/>
  <c r="H22" i="7"/>
  <c r="E36" i="7"/>
  <c r="E38" i="7"/>
  <c r="F38" i="7" s="1"/>
  <c r="V26" i="7"/>
  <c r="L40" i="7" s="1"/>
  <c r="M40" i="7" s="1"/>
  <c r="E26" i="7"/>
  <c r="C48" i="4" l="1"/>
  <c r="M37" i="4"/>
  <c r="C43" i="4"/>
  <c r="P37" i="4"/>
  <c r="F43" i="4"/>
  <c r="M36" i="4"/>
  <c r="M41" i="4" s="1"/>
  <c r="P36" i="4"/>
  <c r="P41" i="4" s="1"/>
  <c r="F48" i="4"/>
  <c r="P26" i="1"/>
  <c r="P20" i="7"/>
  <c r="M26" i="1"/>
  <c r="M20" i="7"/>
  <c r="K20" i="7"/>
  <c r="H20" i="7"/>
  <c r="H26" i="7" s="1"/>
  <c r="F21" i="7"/>
  <c r="F20" i="7"/>
  <c r="F42" i="1"/>
  <c r="P21" i="7"/>
  <c r="M21" i="7"/>
  <c r="P36" i="1"/>
  <c r="P35" i="1"/>
  <c r="K21" i="7"/>
  <c r="H21" i="7"/>
  <c r="M36" i="1"/>
  <c r="C35" i="1"/>
  <c r="C43" i="1"/>
  <c r="C41" i="1"/>
  <c r="M37" i="1"/>
  <c r="M35" i="1"/>
  <c r="F35" i="1"/>
  <c r="F41" i="1"/>
  <c r="P19" i="7"/>
  <c r="M19" i="7"/>
  <c r="O35" i="7"/>
  <c r="O41" i="7" s="1"/>
  <c r="P35" i="7" s="1"/>
  <c r="F24" i="7"/>
  <c r="L35" i="7"/>
  <c r="L41" i="7" s="1"/>
  <c r="M37" i="7" s="1"/>
  <c r="C24" i="7"/>
  <c r="C26" i="7" s="1"/>
  <c r="F35" i="7"/>
  <c r="F13" i="7"/>
  <c r="F15" i="7"/>
  <c r="P41" i="6"/>
  <c r="F48" i="5"/>
  <c r="F14" i="7"/>
  <c r="D48" i="7"/>
  <c r="E48" i="7"/>
  <c r="F41" i="7" s="1"/>
  <c r="B48" i="7"/>
  <c r="C41" i="7" s="1"/>
  <c r="N41" i="7"/>
  <c r="M26" i="7" l="1"/>
  <c r="K26" i="7"/>
  <c r="C42" i="7"/>
  <c r="P41" i="1"/>
  <c r="F42" i="7"/>
  <c r="F43" i="7"/>
  <c r="P26" i="7"/>
  <c r="P36" i="7"/>
  <c r="C43" i="7"/>
  <c r="C48" i="1"/>
  <c r="M41" i="1"/>
  <c r="M36" i="7"/>
  <c r="P37" i="7"/>
  <c r="F48" i="1"/>
  <c r="F36" i="7"/>
  <c r="F46" i="7"/>
  <c r="C35" i="7"/>
  <c r="C46" i="7"/>
  <c r="M35" i="7"/>
  <c r="F37" i="7"/>
  <c r="F26" i="7"/>
  <c r="P41" i="7" l="1"/>
  <c r="M41" i="7"/>
  <c r="F48" i="7"/>
  <c r="C48" i="7"/>
</calcChain>
</file>

<file path=xl/sharedStrings.xml><?xml version="1.0" encoding="utf-8"?>
<sst xmlns="http://schemas.openxmlformats.org/spreadsheetml/2006/main" count="476" uniqueCount="64">
  <si>
    <t>Total</t>
  </si>
  <si>
    <t>Serveis</t>
  </si>
  <si>
    <t>Subministraments</t>
  </si>
  <si>
    <t>Obres</t>
  </si>
  <si>
    <t>Administratius especials</t>
  </si>
  <si>
    <t>Privats de l'Administració</t>
  </si>
  <si>
    <t>TIPUS DE CONTRACTES</t>
  </si>
  <si>
    <t>Nombre</t>
  </si>
  <si>
    <t>% total contractes</t>
  </si>
  <si>
    <t>% total import</t>
  </si>
  <si>
    <t>Procediment d'adjudicació</t>
  </si>
  <si>
    <t xml:space="preserve">ENS:    </t>
  </si>
  <si>
    <t>CONTRACTACIÓ  TRIMESTRAL</t>
  </si>
  <si>
    <t xml:space="preserve">% total Preu </t>
  </si>
  <si>
    <t>Nombre Total Contractes</t>
  </si>
  <si>
    <t>Tipus de contracte</t>
  </si>
  <si>
    <t>TOTALS per tipus contracte</t>
  </si>
  <si>
    <t>TOTALS per procediment</t>
  </si>
  <si>
    <t>Obert simplificat</t>
  </si>
  <si>
    <t>Obert simplificat abreujat</t>
  </si>
  <si>
    <r>
      <t xml:space="preserve">Total preu  </t>
    </r>
    <r>
      <rPr>
        <b/>
        <i/>
        <sz val="10.5"/>
        <color theme="1"/>
        <rFont val="Arial"/>
        <family val="2"/>
      </rPr>
      <t xml:space="preserve">                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</si>
  <si>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</si>
  <si>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</si>
  <si>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</si>
  <si>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</si>
  <si>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t>Obert</t>
  </si>
  <si>
    <t>Restringit</t>
  </si>
  <si>
    <t>Licitació amb negociació</t>
  </si>
  <si>
    <t>Basat en acord marc</t>
  </si>
  <si>
    <t>Menor</t>
  </si>
  <si>
    <r>
      <t xml:space="preserve">Preu net          </t>
    </r>
    <r>
      <rPr>
        <b/>
        <i/>
        <sz val="10.5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</si>
  <si>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(amb iva)</t>
    </r>
  </si>
  <si>
    <t>* Menors derivats Autorització Genèrica de despesa</t>
  </si>
  <si>
    <t>Negociat sense publicitat</t>
  </si>
  <si>
    <t>Concessions de Serveis</t>
  </si>
  <si>
    <r>
      <t xml:space="preserve">Menors derivats Autorització Genèrica de despesa </t>
    </r>
    <r>
      <rPr>
        <b/>
        <i/>
        <sz val="10"/>
        <color rgb="FFFF0000"/>
        <rFont val="Arial"/>
        <family val="2"/>
      </rPr>
      <t>*</t>
    </r>
  </si>
  <si>
    <r>
      <rPr>
        <b/>
        <sz val="10"/>
        <color theme="1"/>
        <rFont val="Symbol"/>
        <family val="1"/>
        <charset val="2"/>
      </rPr>
      <t xml:space="preserve">® </t>
    </r>
    <r>
      <rPr>
        <b/>
        <sz val="10"/>
        <color theme="1"/>
        <rFont val="Arial"/>
        <family val="2"/>
      </rPr>
      <t xml:space="preserve">Els lots es comptabilitzen com a contractes independents.
</t>
    </r>
    <r>
      <rPr>
        <b/>
        <sz val="10"/>
        <color theme="1"/>
        <rFont val="Symbol"/>
        <family val="1"/>
        <charset val="2"/>
      </rPr>
      <t>®</t>
    </r>
    <r>
      <rPr>
        <b/>
        <sz val="8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No s'indiquen els contractes patrimonials (lloguer oficines, places aparcaments, etc.), ni IBIS, ni tributs, etc.</t>
    </r>
  </si>
  <si>
    <t>RESUM DE LA CONTRACTACIÓ  ANUAL</t>
  </si>
  <si>
    <t xml:space="preserve">SEGON TRIMESTRE:     </t>
  </si>
  <si>
    <t xml:space="preserve">TERCER TRIMESTRE:     </t>
  </si>
  <si>
    <t xml:space="preserve">QUART TRIMESTRE:     </t>
  </si>
  <si>
    <t xml:space="preserve">PRIMER TRIMESTRE:     </t>
  </si>
  <si>
    <r>
      <t xml:space="preserve">Menors derivats Autorització Genèrica de despesa </t>
    </r>
    <r>
      <rPr>
        <b/>
        <i/>
        <sz val="10"/>
        <rFont val="Arial"/>
        <family val="2"/>
      </rPr>
      <t>*</t>
    </r>
  </si>
  <si>
    <r>
      <t xml:space="preserve">Preu net            </t>
    </r>
    <r>
      <rPr>
        <b/>
        <i/>
        <sz val="9"/>
        <color theme="1"/>
        <rFont val="Arial"/>
        <family val="2"/>
      </rPr>
      <t>(sense iva)</t>
    </r>
  </si>
  <si>
    <r>
      <t xml:space="preserve">Preu net             </t>
    </r>
    <r>
      <rPr>
        <b/>
        <i/>
        <sz val="9"/>
        <color theme="1"/>
        <rFont val="Arial"/>
        <family val="2"/>
      </rPr>
      <t>(sense iva)</t>
    </r>
  </si>
  <si>
    <t>Concurs de Projectes</t>
  </si>
  <si>
    <t>Dades extretes a</t>
  </si>
  <si>
    <t>Designació de Formadors
     (art. 310 LCSP)</t>
  </si>
  <si>
    <t>Preu net
(sense IVA)</t>
  </si>
  <si>
    <t>Total preu
(amb IVA)</t>
  </si>
  <si>
    <t>Menors dins Autorització Genèrica de despesa</t>
  </si>
  <si>
    <r>
      <t xml:space="preserve">Menors dins Autorització Genèrica de despesa </t>
    </r>
    <r>
      <rPr>
        <b/>
        <sz val="11"/>
        <color rgb="FFFF0000"/>
        <rFont val="Arial"/>
        <family val="2"/>
      </rPr>
      <t>*</t>
    </r>
  </si>
  <si>
    <t>Tramitació d'Emergència
     (art. 120 LCSP)</t>
  </si>
  <si>
    <t>Ctes Accès Bases Dades i Subscripció a Publicacions 
     (DA 9a LCSP)</t>
  </si>
  <si>
    <t>1 de gener a 31 de març de 2025</t>
  </si>
  <si>
    <t>1 d'abril a 30 de juny de 2025</t>
  </si>
  <si>
    <t>1 de juliol a 30 de setembre de 2025</t>
  </si>
  <si>
    <t>1 d'octubre a 31 de desembre de 2025</t>
  </si>
  <si>
    <t>1 de gener a 31 de desembre de 2025</t>
  </si>
  <si>
    <t>https://bcnroc.ajuntament.barcelona.cat/jspui/bitstream/11703/135210/3/GM_Pressupost2024.pdf#page=247</t>
  </si>
  <si>
    <t>ANY 2025</t>
  </si>
  <si>
    <r>
      <rPr>
        <b/>
        <sz val="10"/>
        <color rgb="FFFF0000"/>
        <rFont val="Arial"/>
        <family val="2"/>
      </rPr>
      <t xml:space="preserve"> *</t>
    </r>
    <r>
      <rPr>
        <b/>
        <sz val="10"/>
        <color theme="1"/>
        <rFont val="Arial"/>
        <family val="2"/>
      </rPr>
      <t xml:space="preserve">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pàg. 247 i ss), prorrogat per a l'exercici 2025:                                                                                              </t>
    </r>
  </si>
  <si>
    <t>Institut Barcelona Esports (IBE)</t>
  </si>
  <si>
    <t>18,09,2025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</si>
</sst>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_€"/>
    <numFmt numFmtId="165" formatCode="#,##0.00\ &quot;€&quot;"/>
    <numFmt numFmtId="166" formatCode="_-* #,##0.00\ [$€-403]_-;\-* #,##0.00\ [$€-403]_-;_-* &quot;-&quot;??\ [$€-403]_-;_-@_-"/>
  </numFmts>
  <fonts count="49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10.5"/>
      <color theme="1"/>
      <name val="Arial"/>
      <family val="2"/>
    </font>
    <font>
      <b/>
      <i/>
      <sz val="10.5"/>
      <color theme="1"/>
      <name val="Arial"/>
      <family val="2"/>
    </font>
    <font>
      <b/>
      <i/>
      <sz val="12"/>
      <color rgb="FF0070C0"/>
      <name val="Arial"/>
      <family val="2"/>
    </font>
    <font>
      <b/>
      <sz val="10"/>
      <color theme="1"/>
      <name val="Symbol"/>
      <family val="1"/>
      <charset val="2"/>
    </font>
    <font>
      <b/>
      <sz val="8"/>
      <color theme="1"/>
      <name val="Arial"/>
      <family val="2"/>
    </font>
    <font>
      <b/>
      <i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3" applyNumberFormat="0" applyFill="0" applyAlignment="0" applyProtection="0"/>
    <xf numFmtId="0" fontId="28" fillId="0" borderId="44" applyNumberFormat="0" applyFill="0" applyAlignment="0" applyProtection="0"/>
    <xf numFmtId="0" fontId="29" fillId="0" borderId="45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3" fillId="13" borderId="46" applyNumberFormat="0" applyAlignment="0" applyProtection="0"/>
    <xf numFmtId="0" fontId="34" fillId="14" borderId="47" applyNumberFormat="0" applyAlignment="0" applyProtection="0"/>
    <xf numFmtId="0" fontId="35" fillId="14" borderId="46" applyNumberFormat="0" applyAlignment="0" applyProtection="0"/>
    <xf numFmtId="0" fontId="36" fillId="0" borderId="48" applyNumberFormat="0" applyFill="0" applyAlignment="0" applyProtection="0"/>
    <xf numFmtId="0" fontId="37" fillId="15" borderId="49" applyNumberFormat="0" applyAlignment="0" applyProtection="0"/>
    <xf numFmtId="0" fontId="38" fillId="0" borderId="0" applyNumberFormat="0" applyFill="0" applyBorder="0" applyAlignment="0" applyProtection="0"/>
    <xf numFmtId="0" fontId="12" fillId="16" borderId="50" applyNumberFormat="0" applyFont="0" applyAlignment="0" applyProtection="0"/>
    <xf numFmtId="0" fontId="39" fillId="0" borderId="0" applyNumberFormat="0" applyFill="0" applyBorder="0" applyAlignment="0" applyProtection="0"/>
    <xf numFmtId="0" fontId="40" fillId="0" borderId="51" applyNumberFormat="0" applyFill="0" applyAlignment="0" applyProtection="0"/>
    <xf numFmtId="0" fontId="4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1" fillId="40" borderId="0" applyNumberFormat="0" applyBorder="0" applyAlignment="0" applyProtection="0"/>
    <xf numFmtId="0" fontId="42" fillId="0" borderId="0"/>
    <xf numFmtId="0" fontId="43" fillId="0" borderId="0"/>
    <xf numFmtId="0" fontId="12" fillId="16" borderId="50" applyNumberFormat="0" applyFont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6" fillId="0" borderId="0" applyNumberFormat="0" applyFill="0" applyBorder="0" applyAlignment="0" applyProtection="0"/>
  </cellStyleXfs>
  <cellXfs count="177">
    <xf numFmtId="0" fontId="0" fillId="0" borderId="0" xfId="0"/>
    <xf numFmtId="3" fontId="4" fillId="0" borderId="40" xfId="0" applyNumberFormat="1" applyFont="1" applyBorder="1" applyAlignment="1" applyProtection="1">
      <alignment horizontal="center" vertical="center"/>
      <protection locked="0"/>
    </xf>
    <xf numFmtId="3" fontId="4" fillId="0" borderId="8" xfId="0" applyNumberFormat="1" applyFont="1" applyBorder="1" applyAlignment="1" applyProtection="1">
      <alignment horizontal="center" vertical="center"/>
      <protection locked="0"/>
    </xf>
    <xf numFmtId="3" fontId="4" fillId="0" borderId="8" xfId="0" quotePrefix="1" applyNumberFormat="1" applyFont="1" applyBorder="1" applyAlignment="1" applyProtection="1">
      <alignment horizontal="center" vertical="center"/>
      <protection locked="0"/>
    </xf>
    <xf numFmtId="165" fontId="4" fillId="0" borderId="5" xfId="0" applyNumberFormat="1" applyFont="1" applyBorder="1" applyAlignment="1" applyProtection="1">
      <alignment horizontal="right" vertical="center"/>
      <protection locked="0"/>
    </xf>
    <xf numFmtId="165" fontId="4" fillId="0" borderId="4" xfId="0" applyNumberFormat="1" applyFont="1" applyBorder="1" applyAlignment="1" applyProtection="1">
      <alignment horizontal="right" vertical="center"/>
      <protection locked="0"/>
    </xf>
    <xf numFmtId="165" fontId="4" fillId="0" borderId="1" xfId="0" applyNumberFormat="1" applyFont="1" applyBorder="1" applyAlignment="1" applyProtection="1">
      <alignment horizontal="right" vertical="center"/>
      <protection locked="0"/>
    </xf>
    <xf numFmtId="165" fontId="4" fillId="0" borderId="2" xfId="0" applyNumberFormat="1" applyFont="1" applyBorder="1" applyAlignment="1" applyProtection="1">
      <alignment horizontal="right" vertical="center"/>
      <protection locked="0"/>
    </xf>
    <xf numFmtId="10" fontId="4" fillId="0" borderId="5" xfId="0" applyNumberFormat="1" applyFont="1" applyBorder="1" applyAlignment="1">
      <alignment horizontal="center" vertical="center"/>
    </xf>
    <xf numFmtId="3" fontId="4" fillId="0" borderId="40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3" fontId="4" fillId="0" borderId="8" xfId="0" quotePrefix="1" applyNumberFormat="1" applyFont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/>
    </xf>
    <xf numFmtId="10" fontId="3" fillId="0" borderId="18" xfId="1" applyNumberFormat="1" applyFont="1" applyBorder="1" applyAlignment="1" applyProtection="1">
      <alignment horizontal="center" vertical="center"/>
    </xf>
    <xf numFmtId="165" fontId="3" fillId="0" borderId="38" xfId="0" applyNumberFormat="1" applyFont="1" applyBorder="1" applyAlignment="1">
      <alignment horizontal="right" vertical="center"/>
    </xf>
    <xf numFmtId="10" fontId="3" fillId="0" borderId="41" xfId="0" applyNumberFormat="1" applyFont="1" applyBorder="1" applyAlignment="1">
      <alignment horizontal="center" vertical="center"/>
    </xf>
    <xf numFmtId="10" fontId="4" fillId="0" borderId="1" xfId="1" applyNumberFormat="1" applyFont="1" applyBorder="1" applyAlignment="1" applyProtection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165" fontId="4" fillId="0" borderId="2" xfId="0" quotePrefix="1" applyNumberFormat="1" applyFont="1" applyBorder="1" applyAlignment="1">
      <alignment horizontal="right" vertical="center"/>
    </xf>
    <xf numFmtId="0" fontId="17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5" fillId="0" borderId="26" xfId="0" applyFont="1" applyBorder="1" applyAlignment="1">
      <alignment horizontal="center" vertical="center"/>
    </xf>
    <xf numFmtId="0" fontId="11" fillId="0" borderId="27" xfId="0" quotePrefix="1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1" fillId="0" borderId="28" xfId="0" quotePrefix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/>
    </xf>
    <xf numFmtId="0" fontId="11" fillId="0" borderId="32" xfId="0" quotePrefix="1" applyFont="1" applyBorder="1" applyAlignment="1">
      <alignment horizontal="center" vertical="center" wrapText="1"/>
    </xf>
    <xf numFmtId="0" fontId="4" fillId="2" borderId="33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34" xfId="0" applyFont="1" applyFill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4" fontId="9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26" xfId="0" applyFont="1" applyBorder="1" applyAlignment="1">
      <alignment horizontal="center" vertical="center" wrapText="1"/>
    </xf>
    <xf numFmtId="0" fontId="15" fillId="0" borderId="28" xfId="0" quotePrefix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vertical="center"/>
    </xf>
    <xf numFmtId="10" fontId="4" fillId="0" borderId="6" xfId="1" applyNumberFormat="1" applyFont="1" applyBorder="1" applyAlignment="1" applyProtection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4" fontId="0" fillId="2" borderId="0" xfId="0" applyNumberFormat="1" applyFill="1" applyAlignment="1">
      <alignment vertical="center"/>
    </xf>
    <xf numFmtId="0" fontId="3" fillId="2" borderId="17" xfId="0" applyFont="1" applyFill="1" applyBorder="1" applyAlignment="1">
      <alignment vertical="center"/>
    </xf>
    <xf numFmtId="10" fontId="24" fillId="0" borderId="1" xfId="1" applyNumberFormat="1" applyFont="1" applyBorder="1" applyAlignment="1" applyProtection="1">
      <alignment horizontal="center" vertical="center"/>
    </xf>
    <xf numFmtId="10" fontId="24" fillId="0" borderId="6" xfId="0" applyNumberFormat="1" applyFont="1" applyBorder="1" applyAlignment="1">
      <alignment horizontal="center" vertical="center"/>
    </xf>
    <xf numFmtId="3" fontId="24" fillId="0" borderId="8" xfId="0" applyNumberFormat="1" applyFont="1" applyBorder="1" applyAlignment="1" applyProtection="1">
      <alignment horizontal="center" vertical="center"/>
      <protection locked="0"/>
    </xf>
    <xf numFmtId="165" fontId="24" fillId="0" borderId="1" xfId="0" applyNumberFormat="1" applyFont="1" applyBorder="1" applyAlignment="1" applyProtection="1">
      <alignment horizontal="right" vertical="center"/>
      <protection locked="0"/>
    </xf>
    <xf numFmtId="165" fontId="24" fillId="0" borderId="2" xfId="0" applyNumberFormat="1" applyFont="1" applyBorder="1" applyAlignment="1" applyProtection="1">
      <alignment horizontal="right" vertical="center"/>
      <protection locked="0"/>
    </xf>
    <xf numFmtId="3" fontId="24" fillId="0" borderId="8" xfId="0" quotePrefix="1" applyNumberFormat="1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4" fillId="2" borderId="35" xfId="0" applyFont="1" applyFill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/>
    </xf>
    <xf numFmtId="165" fontId="24" fillId="0" borderId="2" xfId="0" applyNumberFormat="1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4" fillId="2" borderId="9" xfId="0" applyFont="1" applyFill="1" applyBorder="1" applyAlignment="1">
      <alignment vertical="center"/>
    </xf>
    <xf numFmtId="3" fontId="24" fillId="0" borderId="8" xfId="0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3" fontId="3" fillId="0" borderId="23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vertical="center"/>
    </xf>
    <xf numFmtId="165" fontId="3" fillId="0" borderId="36" xfId="1" applyNumberFormat="1" applyFont="1" applyBorder="1" applyAlignment="1" applyProtection="1">
      <alignment vertical="center"/>
    </xf>
    <xf numFmtId="10" fontId="3" fillId="0" borderId="39" xfId="1" applyNumberFormat="1" applyFont="1" applyBorder="1" applyAlignment="1" applyProtection="1">
      <alignment horizontal="center" vertical="center"/>
    </xf>
    <xf numFmtId="0" fontId="45" fillId="2" borderId="0" xfId="0" applyFont="1" applyFill="1" applyAlignment="1">
      <alignment vertical="center"/>
    </xf>
    <xf numFmtId="0" fontId="44" fillId="2" borderId="2" xfId="0" applyFont="1" applyFill="1" applyBorder="1" applyAlignment="1">
      <alignment vertical="center"/>
    </xf>
    <xf numFmtId="14" fontId="44" fillId="2" borderId="3" xfId="0" applyNumberFormat="1" applyFont="1" applyFill="1" applyBorder="1" applyAlignment="1" applyProtection="1">
      <alignment vertical="center"/>
      <protection locked="0"/>
    </xf>
    <xf numFmtId="0" fontId="24" fillId="0" borderId="9" xfId="0" applyFont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24" fillId="2" borderId="9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4" fillId="2" borderId="9" xfId="0" applyFont="1" applyFill="1" applyBorder="1" applyAlignment="1">
      <alignment horizontal="left" vertical="center" wrapText="1"/>
    </xf>
    <xf numFmtId="44" fontId="24" fillId="0" borderId="1" xfId="2" applyFont="1" applyBorder="1" applyAlignment="1" applyProtection="1">
      <alignment horizontal="right" vertical="center"/>
      <protection locked="0"/>
    </xf>
    <xf numFmtId="4" fontId="42" fillId="0" borderId="1" xfId="44" applyNumberFormat="1" applyBorder="1" applyAlignment="1" applyProtection="1">
      <alignment horizontal="right"/>
      <protection locked="0"/>
    </xf>
    <xf numFmtId="166" fontId="24" fillId="0" borderId="1" xfId="44" applyNumberFormat="1" applyFont="1" applyBorder="1" applyAlignment="1" applyProtection="1">
      <alignment horizontal="right" vertical="center"/>
      <protection locked="0"/>
    </xf>
    <xf numFmtId="166" fontId="24" fillId="0" borderId="2" xfId="44" applyNumberFormat="1" applyFont="1" applyBorder="1" applyAlignment="1" applyProtection="1">
      <alignment horizontal="right" vertical="center"/>
      <protection locked="0"/>
    </xf>
    <xf numFmtId="44" fontId="24" fillId="0" borderId="2" xfId="2" applyFont="1" applyBorder="1" applyAlignment="1" applyProtection="1">
      <alignment horizontal="right" vertical="center"/>
      <protection locked="0"/>
    </xf>
    <xf numFmtId="10" fontId="4" fillId="0" borderId="1" xfId="1" applyNumberFormat="1" applyFont="1" applyBorder="1" applyAlignment="1" applyProtection="1">
      <alignment horizontal="center" vertical="center"/>
      <protection locked="0"/>
    </xf>
    <xf numFmtId="10" fontId="4" fillId="0" borderId="6" xfId="0" applyNumberFormat="1" applyFont="1" applyBorder="1" applyAlignment="1" applyProtection="1">
      <alignment horizontal="center" vertical="center"/>
      <protection locked="0"/>
    </xf>
    <xf numFmtId="10" fontId="24" fillId="0" borderId="1" xfId="1" applyNumberFormat="1" applyFont="1" applyBorder="1" applyAlignment="1" applyProtection="1">
      <alignment horizontal="center" vertical="center"/>
      <protection locked="0"/>
    </xf>
    <xf numFmtId="10" fontId="24" fillId="0" borderId="6" xfId="0" applyNumberFormat="1" applyFont="1" applyBorder="1" applyAlignment="1" applyProtection="1">
      <alignment horizontal="center" vertical="center"/>
      <protection locked="0"/>
    </xf>
    <xf numFmtId="3" fontId="3" fillId="0" borderId="37" xfId="0" applyNumberFormat="1" applyFont="1" applyBorder="1" applyAlignment="1" applyProtection="1">
      <alignment horizontal="center" vertical="center"/>
      <protection locked="0"/>
    </xf>
    <xf numFmtId="10" fontId="3" fillId="0" borderId="18" xfId="1" applyNumberFormat="1" applyFont="1" applyBorder="1" applyAlignment="1" applyProtection="1">
      <alignment horizontal="center" vertical="center"/>
      <protection locked="0"/>
    </xf>
    <xf numFmtId="165" fontId="3" fillId="0" borderId="38" xfId="0" applyNumberFormat="1" applyFont="1" applyBorder="1" applyAlignment="1" applyProtection="1">
      <alignment horizontal="right" vertical="center"/>
      <protection locked="0"/>
    </xf>
    <xf numFmtId="10" fontId="3" fillId="0" borderId="41" xfId="0" applyNumberFormat="1" applyFont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left" vertic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center" vertical="center"/>
    </xf>
    <xf numFmtId="0" fontId="3" fillId="8" borderId="30" xfId="0" applyFont="1" applyFill="1" applyBorder="1" applyAlignment="1">
      <alignment horizontal="center" vertical="center"/>
    </xf>
    <xf numFmtId="0" fontId="3" fillId="8" borderId="4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0" fontId="13" fillId="3" borderId="2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46" fillId="0" borderId="0" xfId="59" applyFill="1" applyBorder="1" applyAlignment="1" applyProtection="1">
      <alignment horizontal="left" vertical="top" indent="1"/>
    </xf>
    <xf numFmtId="0" fontId="21" fillId="9" borderId="26" xfId="0" applyFont="1" applyFill="1" applyBorder="1" applyAlignment="1">
      <alignment horizontal="center" vertical="center"/>
    </xf>
    <xf numFmtId="0" fontId="21" fillId="9" borderId="27" xfId="0" applyFont="1" applyFill="1" applyBorder="1" applyAlignment="1">
      <alignment horizontal="center" vertical="center"/>
    </xf>
    <xf numFmtId="0" fontId="21" fillId="9" borderId="28" xfId="0" applyFont="1" applyFill="1" applyBorder="1" applyAlignment="1">
      <alignment horizontal="center" vertical="center"/>
    </xf>
    <xf numFmtId="0" fontId="21" fillId="9" borderId="10" xfId="0" applyFont="1" applyFill="1" applyBorder="1" applyAlignment="1">
      <alignment horizontal="left" vertical="center" wrapText="1"/>
    </xf>
    <xf numFmtId="0" fontId="21" fillId="9" borderId="16" xfId="0" applyFont="1" applyFill="1" applyBorder="1" applyAlignment="1">
      <alignment horizontal="left" vertical="center" wrapText="1"/>
    </xf>
    <xf numFmtId="0" fontId="21" fillId="9" borderId="10" xfId="0" applyFont="1" applyFill="1" applyBorder="1" applyAlignment="1">
      <alignment horizontal="center" vertical="center" wrapText="1"/>
    </xf>
    <xf numFmtId="0" fontId="21" fillId="9" borderId="13" xfId="0" applyFont="1" applyFill="1" applyBorder="1" applyAlignment="1">
      <alignment horizontal="center" vertical="center" wrapText="1"/>
    </xf>
    <xf numFmtId="0" fontId="21" fillId="9" borderId="16" xfId="0" applyFont="1" applyFill="1" applyBorder="1" applyAlignment="1">
      <alignment horizontal="center" vertical="center" wrapText="1"/>
    </xf>
    <xf numFmtId="0" fontId="22" fillId="9" borderId="19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22" fillId="9" borderId="12" xfId="0" applyFont="1" applyFill="1" applyBorder="1" applyAlignment="1">
      <alignment horizontal="center" vertical="center"/>
    </xf>
    <xf numFmtId="0" fontId="22" fillId="9" borderId="20" xfId="0" applyFont="1" applyFill="1" applyBorder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2" fillId="9" borderId="21" xfId="0" applyFont="1" applyFill="1" applyBorder="1" applyAlignment="1">
      <alignment horizontal="center" vertical="center"/>
    </xf>
    <xf numFmtId="0" fontId="21" fillId="9" borderId="19" xfId="0" applyFont="1" applyFill="1" applyBorder="1" applyAlignment="1">
      <alignment horizontal="center" vertical="center" wrapText="1"/>
    </xf>
    <xf numFmtId="0" fontId="21" fillId="9" borderId="12" xfId="0" applyFont="1" applyFill="1" applyBorder="1" applyAlignment="1">
      <alignment horizontal="center" vertical="center" wrapText="1"/>
    </xf>
    <xf numFmtId="0" fontId="21" fillId="9" borderId="20" xfId="0" applyFont="1" applyFill="1" applyBorder="1" applyAlignment="1">
      <alignment horizontal="center" vertical="center" wrapText="1"/>
    </xf>
    <xf numFmtId="0" fontId="21" fillId="9" borderId="21" xfId="0" applyFont="1" applyFill="1" applyBorder="1" applyAlignment="1">
      <alignment horizontal="center" vertical="center" wrapText="1"/>
    </xf>
    <xf numFmtId="0" fontId="21" fillId="9" borderId="17" xfId="0" applyFont="1" applyFill="1" applyBorder="1" applyAlignment="1">
      <alignment horizontal="center" vertical="center" wrapText="1"/>
    </xf>
    <xf numFmtId="0" fontId="21" fillId="9" borderId="15" xfId="0" applyFont="1" applyFill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center" vertical="center"/>
    </xf>
    <xf numFmtId="0" fontId="22" fillId="9" borderId="14" xfId="0" applyFont="1" applyFill="1" applyBorder="1" applyAlignment="1">
      <alignment horizontal="center" vertical="center"/>
    </xf>
    <xf numFmtId="0" fontId="22" fillId="9" borderId="15" xfId="0" applyFont="1" applyFill="1" applyBorder="1" applyAlignment="1">
      <alignment horizontal="center" vertical="center"/>
    </xf>
  </cellXfs>
  <cellStyles count="60">
    <cellStyle name="20% - Èmfasi1" xfId="21" builtinId="30" customBuiltin="1"/>
    <cellStyle name="20% - Èmfasi1 2" xfId="47" xr:uid="{00000000-0005-0000-0000-000001000000}"/>
    <cellStyle name="20% - Èmfasi2" xfId="25" builtinId="34" customBuiltin="1"/>
    <cellStyle name="20% - Èmfasi2 2" xfId="49" xr:uid="{00000000-0005-0000-0000-000003000000}"/>
    <cellStyle name="20% - Èmfasi3" xfId="29" builtinId="38" customBuiltin="1"/>
    <cellStyle name="20% - Èmfasi3 2" xfId="51" xr:uid="{00000000-0005-0000-0000-000005000000}"/>
    <cellStyle name="20% - Èmfasi4" xfId="33" builtinId="42" customBuiltin="1"/>
    <cellStyle name="20% - Èmfasi4 2" xfId="53" xr:uid="{00000000-0005-0000-0000-000007000000}"/>
    <cellStyle name="20% - Èmfasi5" xfId="37" builtinId="46" customBuiltin="1"/>
    <cellStyle name="20% - Èmfasi5 2" xfId="55" xr:uid="{00000000-0005-0000-0000-000009000000}"/>
    <cellStyle name="20% - Èmfasi6" xfId="41" builtinId="50" customBuiltin="1"/>
    <cellStyle name="20% - Èmfasi6 2" xfId="57" xr:uid="{00000000-0005-0000-0000-00000B000000}"/>
    <cellStyle name="40% - Èmfasi1" xfId="22" builtinId="31" customBuiltin="1"/>
    <cellStyle name="40% - Èmfasi1 2" xfId="48" xr:uid="{00000000-0005-0000-0000-00000D000000}"/>
    <cellStyle name="40% - Èmfasi2" xfId="26" builtinId="35" customBuiltin="1"/>
    <cellStyle name="40% - Èmfasi2 2" xfId="50" xr:uid="{00000000-0005-0000-0000-00000F000000}"/>
    <cellStyle name="40% - Èmfasi3" xfId="30" builtinId="39" customBuiltin="1"/>
    <cellStyle name="40% - Èmfasi3 2" xfId="52" xr:uid="{00000000-0005-0000-0000-000011000000}"/>
    <cellStyle name="40% - Èmfasi4" xfId="34" builtinId="43" customBuiltin="1"/>
    <cellStyle name="40% - Èmfasi4 2" xfId="54" xr:uid="{00000000-0005-0000-0000-000013000000}"/>
    <cellStyle name="40% - Èmfasi5" xfId="38" builtinId="47" customBuiltin="1"/>
    <cellStyle name="40% - Èmfasi5 2" xfId="56" xr:uid="{00000000-0005-0000-0000-000015000000}"/>
    <cellStyle name="40% - Èmfasi6" xfId="42" builtinId="51" customBuiltin="1"/>
    <cellStyle name="40% - Èmfasi6 2" xfId="58" xr:uid="{00000000-0005-0000-0000-000017000000}"/>
    <cellStyle name="60% - Èmfasi1" xfId="23" builtinId="32" customBuiltin="1"/>
    <cellStyle name="60% - Èmfasi2" xfId="27" builtinId="36" customBuiltin="1"/>
    <cellStyle name="60% - Èmfasi3" xfId="31" builtinId="40" customBuiltin="1"/>
    <cellStyle name="60% - Èmfasi4" xfId="35" builtinId="44" customBuiltin="1"/>
    <cellStyle name="60% - Èmfasi5" xfId="39" builtinId="48" customBuiltin="1"/>
    <cellStyle name="60% - Èmfasi6" xfId="43" builtinId="52" customBuiltin="1"/>
    <cellStyle name="Bé" xfId="8" builtinId="26" customBuiltin="1"/>
    <cellStyle name="Càlcul" xfId="13" builtinId="22" customBuiltin="1"/>
    <cellStyle name="Cel·la de comprovació" xfId="15" builtinId="23" customBuiltin="1"/>
    <cellStyle name="Cel·la enllaçada" xfId="14" builtinId="24" customBuiltin="1"/>
    <cellStyle name="Èmfasi1" xfId="20" builtinId="29" customBuiltin="1"/>
    <cellStyle name="Èmfasi2" xfId="24" builtinId="33" customBuiltin="1"/>
    <cellStyle name="Èmfasi3" xfId="28" builtinId="37" customBuiltin="1"/>
    <cellStyle name="Èmfasi4" xfId="32" builtinId="41" customBuiltin="1"/>
    <cellStyle name="Èmfasi5" xfId="36" builtinId="45" customBuiltin="1"/>
    <cellStyle name="Èmfasi6" xfId="40" builtinId="49" customBuiltin="1"/>
    <cellStyle name="Enllaç" xfId="59" builtinId="8"/>
    <cellStyle name="Entrada" xfId="11" builtinId="20" customBuiltin="1"/>
    <cellStyle name="Incorrecte" xfId="9" builtinId="27" customBuiltin="1"/>
    <cellStyle name="Moneda" xfId="2" builtinId="4"/>
    <cellStyle name="Neutral" xfId="10" builtinId="28" customBuiltin="1"/>
    <cellStyle name="Normal" xfId="0" builtinId="0"/>
    <cellStyle name="Normal 2" xfId="44" xr:uid="{00000000-0005-0000-0000-00002E000000}"/>
    <cellStyle name="Normal 3" xfId="45" xr:uid="{00000000-0005-0000-0000-00002F000000}"/>
    <cellStyle name="Nota" xfId="17" builtinId="10" customBuiltin="1"/>
    <cellStyle name="Nota 2" xfId="46" xr:uid="{00000000-0005-0000-0000-000031000000}"/>
    <cellStyle name="Percentatge" xfId="1" builtinId="5"/>
    <cellStyle name="Resultat" xfId="12" builtinId="21" customBuiltin="1"/>
    <cellStyle name="Text d'advertiment" xfId="16" builtinId="11" customBuiltin="1"/>
    <cellStyle name="Text explicatiu" xfId="18" builtinId="53" customBuiltin="1"/>
    <cellStyle name="Títol" xfId="3" builtinId="15" customBuiltin="1"/>
    <cellStyle name="Títol 1" xfId="4" builtinId="16" customBuiltin="1"/>
    <cellStyle name="Títol 2" xfId="5" builtinId="17" customBuiltin="1"/>
    <cellStyle name="Títol 3" xfId="6" builtinId="18" customBuiltin="1"/>
    <cellStyle name="Títol 4" xfId="7" builtinId="19" customBuiltin="1"/>
    <cellStyle name="Total" xfId="19" builtinId="25" customBuiltin="1"/>
  </cellStyles>
  <dxfs count="0"/>
  <tableStyles count="0" defaultTableStyle="TableStyleMedium2" defaultPivotStyle="PivotStyleLight16"/>
  <colors>
    <mruColors>
      <color rgb="FFFFCC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Nombre Total Contractes  (per</a:t>
            </a:r>
            <a:r>
              <a:rPr lang="en-US" sz="1400" baseline="0"/>
              <a:t> procediment)</a:t>
            </a:r>
            <a:endParaRPr lang="en-US" sz="1400"/>
          </a:p>
        </c:rich>
      </c:tx>
      <c:overlay val="0"/>
    </c:title>
    <c:autoTitleDeleted val="0"/>
    <c:view3D>
      <c:rotX val="30"/>
      <c:rotY val="33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74580243920077"/>
          <c:y val="0.17870385374777717"/>
          <c:w val="0.49879503311680856"/>
          <c:h val="0.67523768758075731"/>
        </c:manualLayout>
      </c:layout>
      <c:pie3DChart>
        <c:varyColors val="1"/>
        <c:ser>
          <c:idx val="0"/>
          <c:order val="0"/>
          <c:tx>
            <c:strRef>
              <c:f>'2025 - CONTRACTACIÓ ANUAL'!$B$34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-9.7194706415344764E-2"/>
                  <c:y val="5.001220687508262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51-4403-9FF9-62C5C4DE4FA1}"/>
                </c:ext>
              </c:extLst>
            </c:dLbl>
            <c:dLbl>
              <c:idx val="1"/>
              <c:layout>
                <c:manualLayout>
                  <c:x val="-0.17900789953929988"/>
                  <c:y val="-4.6584686928302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51-4403-9FF9-62C5C4DE4FA1}"/>
                </c:ext>
              </c:extLst>
            </c:dLbl>
            <c:dLbl>
              <c:idx val="2"/>
              <c:layout>
                <c:manualLayout>
                  <c:x val="-0.11998060210058832"/>
                  <c:y val="-6.88934174559379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51-4403-9FF9-62C5C4DE4FA1}"/>
                </c:ext>
              </c:extLst>
            </c:dLbl>
            <c:dLbl>
              <c:idx val="3"/>
              <c:layout>
                <c:manualLayout>
                  <c:x val="7.9966138754535745E-2"/>
                  <c:y val="-1.54771448918758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51-4403-9FF9-62C5C4DE4FA1}"/>
                </c:ext>
              </c:extLst>
            </c:dLbl>
            <c:dLbl>
              <c:idx val="4"/>
              <c:layout>
                <c:manualLayout>
                  <c:x val="3.6767527235756797E-2"/>
                  <c:y val="-6.58459630957914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51-4403-9FF9-62C5C4DE4FA1}"/>
                </c:ext>
              </c:extLst>
            </c:dLbl>
            <c:dLbl>
              <c:idx val="5"/>
              <c:layout>
                <c:manualLayout>
                  <c:x val="-4.8777209169761394E-2"/>
                  <c:y val="-9.46827065360619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51-4403-9FF9-62C5C4DE4FA1}"/>
                </c:ext>
              </c:extLst>
            </c:dLbl>
            <c:dLbl>
              <c:idx val="6"/>
              <c:layout>
                <c:manualLayout>
                  <c:x val="0.12926811215048686"/>
                  <c:y val="-2.297504466970008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51-4403-9FF9-62C5C4DE4FA1}"/>
                </c:ext>
              </c:extLst>
            </c:dLbl>
            <c:dLbl>
              <c:idx val="7"/>
              <c:layout>
                <c:manualLayout>
                  <c:x val="1.5126958400864476E-2"/>
                  <c:y val="-3.04638825751922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51-4403-9FF9-62C5C4DE4FA1}"/>
                </c:ext>
              </c:extLst>
            </c:dLbl>
            <c:dLbl>
              <c:idx val="8"/>
              <c:layout>
                <c:manualLayout>
                  <c:x val="-4.3219881145326851E-3"/>
                  <c:y val="3.72336342585682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751-4403-9FF9-62C5C4DE4FA1}"/>
                </c:ext>
              </c:extLst>
            </c:dLbl>
            <c:dLbl>
              <c:idx val="9"/>
              <c:layout>
                <c:manualLayout>
                  <c:x val="-0.13398214202155037"/>
                  <c:y val="0.1083160269340167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751-4403-9FF9-62C5C4DE4FA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ANUAL'!$A$35:$A$47</c:f>
              <c:strCache>
                <c:ptCount val="13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* Menors derivats Autorització Genèrica de despesa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Ctes Accès Bases Dades i Subscripció a Publicacions 
     (DA 9a LCSP)</c:v>
                </c:pt>
                <c:pt idx="12">
                  <c:v>Tramitació d'Emergència
     (art. 120 LCSP)</c:v>
                </c:pt>
              </c:strCache>
            </c:strRef>
          </c:cat>
          <c:val>
            <c:numRef>
              <c:f>'2025 - CONTRACTACIÓ ANUAL'!$B$35:$B$47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59</c:v>
                </c:pt>
                <c:pt idx="8">
                  <c:v>70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51-4403-9FF9-62C5C4DE4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090038583102554"/>
          <c:y val="0.11440238239450838"/>
          <c:w val="0.29909961416897446"/>
          <c:h val="0.88559775652401262"/>
        </c:manualLayout>
      </c:layout>
      <c:overlay val="0"/>
      <c:txPr>
        <a:bodyPr/>
        <a:lstStyle/>
        <a:p>
          <a:pPr rtl="0"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Total Import €  (per procediment)</a:t>
            </a:r>
          </a:p>
        </c:rich>
      </c:tx>
      <c:layout>
        <c:manualLayout>
          <c:xMode val="edge"/>
          <c:yMode val="edge"/>
          <c:x val="0.27496159100560197"/>
          <c:y val="1.4497526573566672E-2"/>
        </c:manualLayout>
      </c:layout>
      <c:overlay val="1"/>
    </c:title>
    <c:autoTitleDeleted val="0"/>
    <c:view3D>
      <c:rotX val="30"/>
      <c:rotY val="28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864562732568294"/>
          <c:y val="0.11502445466985553"/>
          <c:w val="0.49271433905528828"/>
          <c:h val="0.77073108199815965"/>
        </c:manualLayout>
      </c:layout>
      <c:pie3DChart>
        <c:varyColors val="1"/>
        <c:ser>
          <c:idx val="2"/>
          <c:order val="0"/>
          <c:tx>
            <c:strRef>
              <c:f>'2025 - CONTRACTACIÓ ANUAL'!$E$34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-0.14179080474143055"/>
                  <c:y val="-0.1013821388198295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18-4FB7-99E9-2BD57A340207}"/>
                </c:ext>
              </c:extLst>
            </c:dLbl>
            <c:dLbl>
              <c:idx val="1"/>
              <c:layout>
                <c:manualLayout>
                  <c:x val="0.14196662610547908"/>
                  <c:y val="3.742071146840675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18-4FB7-99E9-2BD57A340207}"/>
                </c:ext>
              </c:extLst>
            </c:dLbl>
            <c:dLbl>
              <c:idx val="2"/>
              <c:layout>
                <c:manualLayout>
                  <c:x val="0.17163526156183581"/>
                  <c:y val="0.1223618796366330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18-4FB7-99E9-2BD57A340207}"/>
                </c:ext>
              </c:extLst>
            </c:dLbl>
            <c:dLbl>
              <c:idx val="3"/>
              <c:layout>
                <c:manualLayout>
                  <c:x val="1.5851389205616309E-2"/>
                  <c:y val="5.4648034397871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18-4FB7-99E9-2BD57A340207}"/>
                </c:ext>
              </c:extLst>
            </c:dLbl>
            <c:dLbl>
              <c:idx val="4"/>
              <c:layout>
                <c:manualLayout>
                  <c:x val="-8.514885907655656E-2"/>
                  <c:y val="0.118923843479815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18-4FB7-99E9-2BD57A340207}"/>
                </c:ext>
              </c:extLst>
            </c:dLbl>
            <c:dLbl>
              <c:idx val="5"/>
              <c:layout>
                <c:manualLayout>
                  <c:x val="-3.1535449959938747E-2"/>
                  <c:y val="1.1552268416733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18-4FB7-99E9-2BD57A340207}"/>
                </c:ext>
              </c:extLst>
            </c:dLbl>
            <c:dLbl>
              <c:idx val="6"/>
              <c:layout>
                <c:manualLayout>
                  <c:x val="-8.7301722109726254E-2"/>
                  <c:y val="-3.652187155025743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18-4FB7-99E9-2BD57A340207}"/>
                </c:ext>
              </c:extLst>
            </c:dLbl>
            <c:dLbl>
              <c:idx val="7"/>
              <c:layout>
                <c:manualLayout>
                  <c:x val="-2.0002797240200897E-2"/>
                  <c:y val="-2.923670503538717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C18-4FB7-99E9-2BD57A340207}"/>
                </c:ext>
              </c:extLst>
            </c:dLbl>
            <c:dLbl>
              <c:idx val="8"/>
              <c:layout>
                <c:manualLayout>
                  <c:x val="-1.6140148239274624E-2"/>
                  <c:y val="-1.514603628310061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18-4FB7-99E9-2BD57A340207}"/>
                </c:ext>
              </c:extLst>
            </c:dLbl>
            <c:dLbl>
              <c:idx val="9"/>
              <c:layout>
                <c:manualLayout>
                  <c:x val="-6.5122570801076831E-3"/>
                  <c:y val="-0.1043898566923380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C18-4FB7-99E9-2BD57A34020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ANUAL'!$A$35:$A$47</c:f>
              <c:strCache>
                <c:ptCount val="13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* Menors derivats Autorització Genèrica de despesa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Ctes Accès Bases Dades i Subscripció a Publicacions 
     (DA 9a LCSP)</c:v>
                </c:pt>
                <c:pt idx="12">
                  <c:v>Tramitació d'Emergència
     (art. 120 LCSP)</c:v>
                </c:pt>
              </c:strCache>
            </c:strRef>
          </c:cat>
          <c:val>
            <c:numRef>
              <c:f>'2025 - CONTRACTACIÓ ANUAL'!$E$35:$E$47</c:f>
              <c:numCache>
                <c:formatCode>#,##0.00\ "€"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24684</c:v>
                </c:pt>
                <c:pt idx="7">
                  <c:v>455923.62000000005</c:v>
                </c:pt>
                <c:pt idx="8">
                  <c:v>62608.97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C18-4FB7-99E9-2BD57A34020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737325773315851"/>
          <c:y val="8.1662312634457876E-2"/>
          <c:w val="0.2874850967451183"/>
          <c:h val="0.91833768736554211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Nombre Total Contractes  (per</a:t>
            </a:r>
            <a:r>
              <a:rPr lang="en-US" sz="1400" baseline="0"/>
              <a:t> tipus contracte)</a:t>
            </a:r>
            <a:endParaRPr lang="en-US" sz="140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686933698505077E-2"/>
          <c:y val="0.22619499570436416"/>
          <c:w val="0.52678041674566289"/>
          <c:h val="0.70896065902369199"/>
        </c:manualLayout>
      </c:layout>
      <c:pie3DChart>
        <c:varyColors val="1"/>
        <c:ser>
          <c:idx val="4"/>
          <c:order val="0"/>
          <c:tx>
            <c:strRef>
              <c:f>'2025 - CONTRACTACIÓ ANUAL'!$L$34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5.5817000997057928E-2"/>
                  <c:y val="-4.2414398309297526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67-45F0-9A3C-64C2EE9C8C4A}"/>
                </c:ext>
              </c:extLst>
            </c:dLbl>
            <c:dLbl>
              <c:idx val="1"/>
              <c:layout>
                <c:manualLayout>
                  <c:x val="8.5305227938899858E-2"/>
                  <c:y val="-3.0047825991773951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67-45F0-9A3C-64C2EE9C8C4A}"/>
                </c:ext>
              </c:extLst>
            </c:dLbl>
            <c:dLbl>
              <c:idx val="2"/>
              <c:layout>
                <c:manualLayout>
                  <c:x val="-5.6433171885421539E-2"/>
                  <c:y val="1.554892032436455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67-45F0-9A3C-64C2EE9C8C4A}"/>
                </c:ext>
              </c:extLst>
            </c:dLbl>
            <c:dLbl>
              <c:idx val="3"/>
              <c:layout>
                <c:manualLayout>
                  <c:x val="-7.3492188576253115E-2"/>
                  <c:y val="-6.784381505859311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67-45F0-9A3C-64C2EE9C8C4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ANUAL'!$J$35:$K$40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'2025 - CONTRACTACIÓ ANUAL'!$L$35:$L$40</c:f>
              <c:numCache>
                <c:formatCode>#,##0</c:formatCode>
                <c:ptCount val="6"/>
                <c:pt idx="0">
                  <c:v>9</c:v>
                </c:pt>
                <c:pt idx="1">
                  <c:v>89</c:v>
                </c:pt>
                <c:pt idx="2">
                  <c:v>32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67-45F0-9A3C-64C2EE9C8C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8801152148457223"/>
          <c:y val="0.16146135043433901"/>
          <c:w val="0.3119885459887507"/>
          <c:h val="0.79847266035433995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Import € </a:t>
            </a:r>
            <a:r>
              <a:rPr lang="en-US" sz="1400" b="1" i="0" baseline="0">
                <a:effectLst/>
              </a:rPr>
              <a:t>(per tipus contracte)</a:t>
            </a:r>
            <a:endParaRPr lang="ca-ES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26311401085644387"/>
          <c:y val="2.4195392079660628E-2"/>
        </c:manualLayout>
      </c:layout>
      <c:overlay val="1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15330138151814"/>
          <c:y val="0.17696205022912417"/>
          <c:w val="0.52427431663313484"/>
          <c:h val="0.7934526757427609"/>
        </c:manualLayout>
      </c:layout>
      <c:pie3DChart>
        <c:varyColors val="1"/>
        <c:ser>
          <c:idx val="4"/>
          <c:order val="0"/>
          <c:tx>
            <c:strRef>
              <c:f>'2025 - CONTRACTACIÓ ANUAL'!$O$34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9.1716544119897436E-2"/>
                  <c:y val="4.01934057984505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60-4576-A91E-97EBADB564F3}"/>
                </c:ext>
              </c:extLst>
            </c:dLbl>
            <c:dLbl>
              <c:idx val="1"/>
              <c:layout>
                <c:manualLayout>
                  <c:x val="3.9697283282457236E-3"/>
                  <c:y val="3.521776604465017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60-4576-A91E-97EBADB564F3}"/>
                </c:ext>
              </c:extLst>
            </c:dLbl>
            <c:dLbl>
              <c:idx val="2"/>
              <c:layout>
                <c:manualLayout>
                  <c:x val="-3.9626587065165156E-2"/>
                  <c:y val="2.8897246733207965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60-4576-A91E-97EBADB564F3}"/>
                </c:ext>
              </c:extLst>
            </c:dLbl>
            <c:dLbl>
              <c:idx val="3"/>
              <c:layout>
                <c:manualLayout>
                  <c:x val="-3.8664432848079092E-2"/>
                  <c:y val="-5.892999146269783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60-4576-A91E-97EBADB564F3}"/>
                </c:ext>
              </c:extLst>
            </c:dLbl>
            <c:dLbl>
              <c:idx val="4"/>
              <c:layout>
                <c:manualLayout>
                  <c:x val="0.13632432424647328"/>
                  <c:y val="-0.10531839349782046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60-4576-A91E-97EBADB564F3}"/>
                </c:ext>
              </c:extLst>
            </c:dLbl>
            <c:dLbl>
              <c:idx val="5"/>
              <c:layout>
                <c:manualLayout>
                  <c:x val="9.6676924805215989E-2"/>
                  <c:y val="-1.30503700827400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60-4576-A91E-97EBADB564F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ANUAL'!$J$35:$K$40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'2025 - CONTRACTACIÓ ANUAL'!$O$35:$O$40</c:f>
              <c:numCache>
                <c:formatCode>#,##0.00\ "€"</c:formatCode>
                <c:ptCount val="6"/>
                <c:pt idx="0">
                  <c:v>93881.23000000001</c:v>
                </c:pt>
                <c:pt idx="1">
                  <c:v>384610.68</c:v>
                </c:pt>
                <c:pt idx="2">
                  <c:v>64724.68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60-4576-A91E-97EBADB564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1706710853355426"/>
          <c:y val="0.15565754806128018"/>
          <c:w val="0.28293289146644574"/>
          <c:h val="0.80576636933743617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79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466725</xdr:colOff>
      <xdr:row>28</xdr:row>
      <xdr:rowOff>230909</xdr:rowOff>
    </xdr:from>
    <xdr:to>
      <xdr:col>24</xdr:col>
      <xdr:colOff>333375</xdr:colOff>
      <xdr:row>37</xdr:row>
      <xdr:rowOff>144318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809624</xdr:colOff>
      <xdr:row>28</xdr:row>
      <xdr:rowOff>202046</xdr:rowOff>
    </xdr:from>
    <xdr:to>
      <xdr:col>30</xdr:col>
      <xdr:colOff>714375</xdr:colOff>
      <xdr:row>37</xdr:row>
      <xdr:rowOff>132774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476250</xdr:colOff>
      <xdr:row>37</xdr:row>
      <xdr:rowOff>377220</xdr:rowOff>
    </xdr:from>
    <xdr:to>
      <xdr:col>24</xdr:col>
      <xdr:colOff>331231</xdr:colOff>
      <xdr:row>50</xdr:row>
      <xdr:rowOff>236682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773161</xdr:colOff>
      <xdr:row>37</xdr:row>
      <xdr:rowOff>362912</xdr:rowOff>
    </xdr:from>
    <xdr:to>
      <xdr:col>30</xdr:col>
      <xdr:colOff>698500</xdr:colOff>
      <xdr:row>50</xdr:row>
      <xdr:rowOff>236682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G110"/>
  <sheetViews>
    <sheetView showGridLines="0" showZeros="0" zoomScale="55" zoomScaleNormal="55" workbookViewId="0">
      <selection activeCell="F16" sqref="F16"/>
    </sheetView>
  </sheetViews>
  <sheetFormatPr defaultColWidth="9.140625" defaultRowHeight="15" x14ac:dyDescent="0.25"/>
  <cols>
    <col min="1" max="1" width="27.28515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">
        <v>60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41</v>
      </c>
      <c r="B7" s="30" t="s">
        <v>54</v>
      </c>
      <c r="C7" s="31"/>
      <c r="D7" s="31"/>
      <c r="E7" s="31"/>
      <c r="F7" s="31"/>
      <c r="H7" s="69"/>
      <c r="I7" s="84" t="s">
        <v>46</v>
      </c>
      <c r="J7" s="85">
        <v>45841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23" t="s">
        <v>62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11" t="s">
        <v>6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3"/>
    </row>
    <row r="11" spans="1:31" ht="30" customHeight="1" thickBot="1" x14ac:dyDescent="0.3">
      <c r="A11" s="146" t="s">
        <v>10</v>
      </c>
      <c r="B11" s="114" t="s">
        <v>3</v>
      </c>
      <c r="C11" s="115"/>
      <c r="D11" s="115"/>
      <c r="E11" s="115"/>
      <c r="F11" s="116"/>
      <c r="G11" s="117" t="s">
        <v>1</v>
      </c>
      <c r="H11" s="118"/>
      <c r="I11" s="118"/>
      <c r="J11" s="118"/>
      <c r="K11" s="119"/>
      <c r="L11" s="132" t="s">
        <v>2</v>
      </c>
      <c r="M11" s="133"/>
      <c r="N11" s="133"/>
      <c r="O11" s="133"/>
      <c r="P11" s="133"/>
      <c r="Q11" s="120" t="s">
        <v>34</v>
      </c>
      <c r="R11" s="121"/>
      <c r="S11" s="121"/>
      <c r="T11" s="121"/>
      <c r="U11" s="122"/>
      <c r="V11" s="126" t="s">
        <v>5</v>
      </c>
      <c r="W11" s="127"/>
      <c r="X11" s="127"/>
      <c r="Y11" s="127"/>
      <c r="Z11" s="128"/>
      <c r="AA11" s="123" t="s">
        <v>4</v>
      </c>
      <c r="AB11" s="124"/>
      <c r="AC11" s="124"/>
      <c r="AD11" s="124"/>
      <c r="AE11" s="125"/>
    </row>
    <row r="12" spans="1:31" ht="39" customHeight="1" thickBot="1" x14ac:dyDescent="0.3">
      <c r="A12" s="147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 t="str">
        <f t="shared" ref="C13:C25" si="0">IF(B13,B13/$B$26,"")</f>
        <v/>
      </c>
      <c r="D13" s="4"/>
      <c r="E13" s="5"/>
      <c r="F13" s="97" t="str">
        <f t="shared" ref="F13:F25" si="1">IF(E13,E13/$E$26,"")</f>
        <v/>
      </c>
      <c r="G13" s="1"/>
      <c r="H13" s="96" t="str">
        <f t="shared" ref="H13:H25" si="2">IF(G13,G13/$G$26,"")</f>
        <v/>
      </c>
      <c r="I13" s="4"/>
      <c r="J13" s="5"/>
      <c r="K13" s="97" t="str">
        <f t="shared" ref="K13:K25" si="3">IF(J13,J13/$J$26,"")</f>
        <v/>
      </c>
      <c r="L13" s="1"/>
      <c r="M13" s="96" t="str">
        <f t="shared" ref="M13:M25" si="4">IF(L13,L13/$L$26,"")</f>
        <v/>
      </c>
      <c r="N13" s="4"/>
      <c r="O13" s="5"/>
      <c r="P13" s="97" t="str">
        <f t="shared" ref="P13:P25" si="5">IF(O13,O13/$O$26,"")</f>
        <v/>
      </c>
      <c r="Q13" s="1"/>
      <c r="R13" s="96" t="str">
        <f t="shared" ref="R13:R25" si="6">IF(Q13,Q13/$Q$26,"")</f>
        <v/>
      </c>
      <c r="S13" s="4">
        <v>0</v>
      </c>
      <c r="T13" s="5">
        <v>0</v>
      </c>
      <c r="U13" s="97" t="str">
        <f t="shared" ref="U13:U25" si="7">IF(T13,T13/$T$26,"")</f>
        <v/>
      </c>
      <c r="V13" s="1"/>
      <c r="W13" s="96" t="str">
        <f t="shared" ref="W13:W25" si="8">IF(V13,V13/$V$26,"")</f>
        <v/>
      </c>
      <c r="X13" s="4"/>
      <c r="Y13" s="5"/>
      <c r="Z13" s="97" t="str">
        <f t="shared" ref="Z13:Z25" si="9">IF(Y13,Y13/$Y$26,"")</f>
        <v/>
      </c>
      <c r="AA13" s="1"/>
      <c r="AB13" s="96" t="str">
        <f t="shared" ref="AB13:AB25" si="10">IF(AA13,AA13/$AA$26,"")</f>
        <v/>
      </c>
      <c r="AC13" s="4"/>
      <c r="AD13" s="5"/>
      <c r="AE13" s="97" t="str">
        <f t="shared" ref="AE13:AE25" si="11">IF(AD13,AD13/$AD$26,"")</f>
        <v/>
      </c>
    </row>
    <row r="14" spans="1:31" s="40" customFormat="1" ht="36" customHeight="1" x14ac:dyDescent="0.25">
      <c r="A14" s="41" t="s">
        <v>18</v>
      </c>
      <c r="B14" s="2"/>
      <c r="C14" s="96" t="str">
        <f t="shared" si="0"/>
        <v/>
      </c>
      <c r="D14" s="6"/>
      <c r="E14" s="7"/>
      <c r="F14" s="97" t="str">
        <f t="shared" si="1"/>
        <v/>
      </c>
      <c r="G14" s="2"/>
      <c r="H14" s="96" t="str">
        <f t="shared" si="2"/>
        <v/>
      </c>
      <c r="I14" s="6"/>
      <c r="J14" s="7"/>
      <c r="K14" s="97" t="str">
        <f t="shared" si="3"/>
        <v/>
      </c>
      <c r="L14" s="2"/>
      <c r="M14" s="96" t="str">
        <f t="shared" si="4"/>
        <v/>
      </c>
      <c r="N14" s="6"/>
      <c r="O14" s="7"/>
      <c r="P14" s="97" t="str">
        <f t="shared" si="5"/>
        <v/>
      </c>
      <c r="Q14" s="2"/>
      <c r="R14" s="96" t="str">
        <f t="shared" si="6"/>
        <v/>
      </c>
      <c r="S14" s="6"/>
      <c r="T14" s="7"/>
      <c r="U14" s="97" t="str">
        <f t="shared" si="7"/>
        <v/>
      </c>
      <c r="V14" s="2"/>
      <c r="W14" s="96" t="str">
        <f t="shared" si="8"/>
        <v/>
      </c>
      <c r="X14" s="6"/>
      <c r="Y14" s="7"/>
      <c r="Z14" s="97" t="str">
        <f t="shared" si="9"/>
        <v/>
      </c>
      <c r="AA14" s="2"/>
      <c r="AB14" s="96" t="str">
        <f t="shared" si="10"/>
        <v/>
      </c>
      <c r="AC14" s="6"/>
      <c r="AD14" s="7"/>
      <c r="AE14" s="97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/>
      <c r="H15" s="96" t="str">
        <f t="shared" si="2"/>
        <v/>
      </c>
      <c r="I15" s="6"/>
      <c r="J15" s="7"/>
      <c r="K15" s="97" t="str">
        <f t="shared" si="3"/>
        <v/>
      </c>
      <c r="L15" s="2"/>
      <c r="M15" s="96" t="str">
        <f t="shared" si="4"/>
        <v/>
      </c>
      <c r="N15" s="6"/>
      <c r="O15" s="7"/>
      <c r="P15" s="97" t="str">
        <f t="shared" si="5"/>
        <v/>
      </c>
      <c r="Q15" s="2"/>
      <c r="R15" s="96" t="str">
        <f t="shared" si="6"/>
        <v/>
      </c>
      <c r="S15" s="6"/>
      <c r="T15" s="7"/>
      <c r="U15" s="97" t="str">
        <f t="shared" si="7"/>
        <v/>
      </c>
      <c r="V15" s="2"/>
      <c r="W15" s="96" t="str">
        <f t="shared" si="8"/>
        <v/>
      </c>
      <c r="X15" s="6"/>
      <c r="Y15" s="7"/>
      <c r="Z15" s="97" t="str">
        <f t="shared" si="9"/>
        <v/>
      </c>
      <c r="AA15" s="2"/>
      <c r="AB15" s="96" t="str">
        <f t="shared" si="10"/>
        <v/>
      </c>
      <c r="AC15" s="6"/>
      <c r="AD15" s="7"/>
      <c r="AE15" s="97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 t="shared" si="4"/>
        <v/>
      </c>
      <c r="N16" s="6"/>
      <c r="O16" s="7"/>
      <c r="P16" s="97" t="str">
        <f t="shared" si="5"/>
        <v/>
      </c>
      <c r="Q16" s="2"/>
      <c r="R16" s="96" t="str">
        <f t="shared" si="6"/>
        <v/>
      </c>
      <c r="S16" s="6"/>
      <c r="T16" s="7"/>
      <c r="U16" s="97" t="str">
        <f t="shared" si="7"/>
        <v/>
      </c>
      <c r="V16" s="2"/>
      <c r="W16" s="96" t="str">
        <f t="shared" si="8"/>
        <v/>
      </c>
      <c r="X16" s="6"/>
      <c r="Y16" s="7"/>
      <c r="Z16" s="97" t="str">
        <f t="shared" si="9"/>
        <v/>
      </c>
      <c r="AA16" s="2"/>
      <c r="AB16" s="96" t="str">
        <f t="shared" si="10"/>
        <v/>
      </c>
      <c r="AC16" s="6"/>
      <c r="AD16" s="7"/>
      <c r="AE16" s="97" t="str">
        <f t="shared" si="11"/>
        <v/>
      </c>
    </row>
    <row r="17" spans="1:31" s="40" customFormat="1" ht="36" customHeight="1" x14ac:dyDescent="0.2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 t="str">
        <f t="shared" si="4"/>
        <v/>
      </c>
      <c r="N17" s="6"/>
      <c r="O17" s="7"/>
      <c r="P17" s="97" t="str">
        <f t="shared" si="5"/>
        <v/>
      </c>
      <c r="Q17" s="3"/>
      <c r="R17" s="96" t="str">
        <f t="shared" si="6"/>
        <v/>
      </c>
      <c r="S17" s="6"/>
      <c r="T17" s="7"/>
      <c r="U17" s="97" t="str">
        <f t="shared" si="7"/>
        <v/>
      </c>
      <c r="V17" s="3"/>
      <c r="W17" s="96" t="str">
        <f t="shared" si="8"/>
        <v/>
      </c>
      <c r="X17" s="92"/>
      <c r="Y17" s="92"/>
      <c r="Z17" s="97" t="str">
        <f t="shared" si="9"/>
        <v/>
      </c>
      <c r="AA17" s="3"/>
      <c r="AB17" s="96" t="str">
        <f t="shared" si="10"/>
        <v/>
      </c>
      <c r="AC17" s="6"/>
      <c r="AD17" s="7"/>
      <c r="AE17" s="97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/>
      <c r="H18" s="98" t="str">
        <f t="shared" si="2"/>
        <v/>
      </c>
      <c r="I18" s="65"/>
      <c r="J18" s="66"/>
      <c r="K18" s="99" t="str">
        <f t="shared" si="3"/>
        <v/>
      </c>
      <c r="L18" s="67"/>
      <c r="M18" s="98" t="str">
        <f t="shared" si="4"/>
        <v/>
      </c>
      <c r="N18" s="65"/>
      <c r="O18" s="66"/>
      <c r="P18" s="99" t="str">
        <f t="shared" si="5"/>
        <v/>
      </c>
      <c r="Q18" s="67"/>
      <c r="R18" s="98" t="str">
        <f t="shared" si="6"/>
        <v/>
      </c>
      <c r="S18" s="65"/>
      <c r="T18" s="66"/>
      <c r="U18" s="99" t="str">
        <f t="shared" si="7"/>
        <v/>
      </c>
      <c r="V18" s="67"/>
      <c r="W18" s="98" t="str">
        <f t="shared" si="8"/>
        <v/>
      </c>
      <c r="X18" s="65"/>
      <c r="Y18" s="66"/>
      <c r="Z18" s="99" t="str">
        <f t="shared" si="9"/>
        <v/>
      </c>
      <c r="AA18" s="67"/>
      <c r="AB18" s="96" t="str">
        <f t="shared" si="10"/>
        <v/>
      </c>
      <c r="AC18" s="65"/>
      <c r="AD18" s="66"/>
      <c r="AE18" s="99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/>
      <c r="H19" s="96" t="str">
        <f t="shared" si="2"/>
        <v/>
      </c>
      <c r="I19" s="6"/>
      <c r="J19" s="7"/>
      <c r="K19" s="97" t="str">
        <f t="shared" si="3"/>
        <v/>
      </c>
      <c r="L19" s="2">
        <v>1</v>
      </c>
      <c r="M19" s="96">
        <f t="shared" si="4"/>
        <v>5.2631578947368418E-2</v>
      </c>
      <c r="N19" s="6">
        <v>20400</v>
      </c>
      <c r="O19" s="7">
        <v>24684</v>
      </c>
      <c r="P19" s="97">
        <f t="shared" si="5"/>
        <v>0.60045187141319767</v>
      </c>
      <c r="Q19" s="2"/>
      <c r="R19" s="96" t="str">
        <f t="shared" si="6"/>
        <v/>
      </c>
      <c r="S19" s="6"/>
      <c r="T19" s="7"/>
      <c r="U19" s="97" t="str">
        <f t="shared" si="7"/>
        <v/>
      </c>
      <c r="V19" s="2"/>
      <c r="W19" s="96" t="str">
        <f t="shared" si="8"/>
        <v/>
      </c>
      <c r="X19" s="6"/>
      <c r="Y19" s="7"/>
      <c r="Z19" s="97" t="str">
        <f t="shared" si="9"/>
        <v/>
      </c>
      <c r="AA19" s="2"/>
      <c r="AB19" s="96" t="str">
        <f t="shared" si="10"/>
        <v/>
      </c>
      <c r="AC19" s="6"/>
      <c r="AD19" s="7"/>
      <c r="AE19" s="97" t="str">
        <f t="shared" si="11"/>
        <v/>
      </c>
    </row>
    <row r="20" spans="1:31" s="75" customFormat="1" ht="36" customHeight="1" x14ac:dyDescent="0.25">
      <c r="A20" s="76" t="s">
        <v>29</v>
      </c>
      <c r="B20" s="64">
        <v>4</v>
      </c>
      <c r="C20" s="98">
        <f t="shared" si="0"/>
        <v>0.66666666666666663</v>
      </c>
      <c r="D20" s="65">
        <v>28732.83</v>
      </c>
      <c r="E20" s="66">
        <v>34766.720000000001</v>
      </c>
      <c r="F20" s="97">
        <f t="shared" si="1"/>
        <v>0.8851439633953222</v>
      </c>
      <c r="G20" s="64">
        <v>30</v>
      </c>
      <c r="H20" s="98">
        <f t="shared" si="2"/>
        <v>0.58823529411764708</v>
      </c>
      <c r="I20" s="65">
        <v>197799.33000000002</v>
      </c>
      <c r="J20" s="66">
        <v>233518.55000000002</v>
      </c>
      <c r="K20" s="99">
        <f t="shared" si="3"/>
        <v>0.90960275680837144</v>
      </c>
      <c r="L20" s="64">
        <v>5</v>
      </c>
      <c r="M20" s="98">
        <f t="shared" si="4"/>
        <v>0.26315789473684209</v>
      </c>
      <c r="N20" s="65">
        <v>6781.95</v>
      </c>
      <c r="O20" s="66">
        <v>8206.16</v>
      </c>
      <c r="P20" s="99">
        <f t="shared" si="5"/>
        <v>0.19961935379663451</v>
      </c>
      <c r="Q20" s="64"/>
      <c r="R20" s="98" t="str">
        <f t="shared" si="6"/>
        <v/>
      </c>
      <c r="S20" s="65"/>
      <c r="T20" s="66"/>
      <c r="U20" s="99" t="str">
        <f t="shared" si="7"/>
        <v/>
      </c>
      <c r="V20" s="64"/>
      <c r="W20" s="98" t="str">
        <f t="shared" si="8"/>
        <v/>
      </c>
      <c r="X20" s="65"/>
      <c r="Y20" s="66"/>
      <c r="Z20" s="99" t="str">
        <f t="shared" si="9"/>
        <v/>
      </c>
      <c r="AA20" s="64"/>
      <c r="AB20" s="96" t="str">
        <f t="shared" si="10"/>
        <v/>
      </c>
      <c r="AC20" s="65"/>
      <c r="AD20" s="66"/>
      <c r="AE20" s="99" t="str">
        <f t="shared" si="11"/>
        <v/>
      </c>
    </row>
    <row r="21" spans="1:31" s="40" customFormat="1" ht="39.950000000000003" customHeight="1" x14ac:dyDescent="0.25">
      <c r="A21" s="89" t="s">
        <v>51</v>
      </c>
      <c r="B21" s="2">
        <v>2</v>
      </c>
      <c r="C21" s="96">
        <f t="shared" si="0"/>
        <v>0.33333333333333331</v>
      </c>
      <c r="D21" s="6">
        <v>3728.36</v>
      </c>
      <c r="E21" s="7">
        <v>4511.32</v>
      </c>
      <c r="F21" s="97">
        <f t="shared" si="1"/>
        <v>0.11485603660467782</v>
      </c>
      <c r="G21" s="2">
        <v>21</v>
      </c>
      <c r="H21" s="96">
        <f t="shared" si="2"/>
        <v>0.41176470588235292</v>
      </c>
      <c r="I21" s="91">
        <v>19342.86</v>
      </c>
      <c r="J21" s="91">
        <v>23207.31</v>
      </c>
      <c r="K21" s="97">
        <f t="shared" si="3"/>
        <v>9.0397243191628604E-2</v>
      </c>
      <c r="L21" s="2">
        <v>13</v>
      </c>
      <c r="M21" s="96">
        <f t="shared" si="4"/>
        <v>0.68421052631578949</v>
      </c>
      <c r="N21" s="6">
        <v>6871.62</v>
      </c>
      <c r="O21" s="7">
        <v>8218.8799999999992</v>
      </c>
      <c r="P21" s="97">
        <f t="shared" si="5"/>
        <v>0.1999287747901678</v>
      </c>
      <c r="Q21" s="2"/>
      <c r="R21" s="96" t="str">
        <f t="shared" si="6"/>
        <v/>
      </c>
      <c r="S21" s="6"/>
      <c r="T21" s="7"/>
      <c r="U21" s="97" t="str">
        <f t="shared" si="7"/>
        <v/>
      </c>
      <c r="V21" s="2"/>
      <c r="W21" s="96" t="str">
        <f t="shared" si="8"/>
        <v/>
      </c>
      <c r="X21" s="93"/>
      <c r="Y21" s="93"/>
      <c r="Z21" s="97" t="str">
        <f t="shared" si="9"/>
        <v/>
      </c>
      <c r="AA21" s="2"/>
      <c r="AB21" s="96" t="str">
        <f t="shared" si="10"/>
        <v/>
      </c>
      <c r="AC21" s="6"/>
      <c r="AD21" s="7"/>
      <c r="AE21" s="97" t="str">
        <f t="shared" si="11"/>
        <v/>
      </c>
    </row>
    <row r="22" spans="1:31" s="40" customFormat="1" ht="39.950000000000003" customHeight="1" x14ac:dyDescent="0.25">
      <c r="A22" s="76" t="s">
        <v>45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91"/>
      <c r="J22" s="91"/>
      <c r="K22" s="97" t="str">
        <f t="shared" si="3"/>
        <v/>
      </c>
      <c r="L22" s="2"/>
      <c r="M22" s="96" t="str">
        <f t="shared" si="4"/>
        <v/>
      </c>
      <c r="N22" s="6"/>
      <c r="O22" s="7"/>
      <c r="P22" s="97" t="str">
        <f t="shared" si="5"/>
        <v/>
      </c>
      <c r="Q22" s="2"/>
      <c r="R22" s="96" t="str">
        <f t="shared" si="6"/>
        <v/>
      </c>
      <c r="S22" s="6"/>
      <c r="T22" s="7"/>
      <c r="U22" s="97" t="str">
        <f t="shared" si="7"/>
        <v/>
      </c>
      <c r="V22" s="2"/>
      <c r="W22" s="96" t="str">
        <f t="shared" si="8"/>
        <v/>
      </c>
      <c r="X22" s="93"/>
      <c r="Y22" s="94"/>
      <c r="Z22" s="97" t="str">
        <f t="shared" si="9"/>
        <v/>
      </c>
      <c r="AA22" s="2"/>
      <c r="AB22" s="96" t="str">
        <f t="shared" si="10"/>
        <v/>
      </c>
      <c r="AC22" s="6"/>
      <c r="AD22" s="7"/>
      <c r="AE22" s="97" t="str">
        <f t="shared" si="11"/>
        <v/>
      </c>
    </row>
    <row r="23" spans="1:31" s="40" customFormat="1" ht="39.950000000000003" customHeight="1" x14ac:dyDescent="0.25">
      <c r="A23" s="88" t="s">
        <v>47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91"/>
      <c r="J23" s="91"/>
      <c r="K23" s="97" t="str">
        <f t="shared" si="3"/>
        <v/>
      </c>
      <c r="L23" s="2"/>
      <c r="M23" s="96" t="str">
        <f t="shared" si="4"/>
        <v/>
      </c>
      <c r="N23" s="6"/>
      <c r="O23" s="7"/>
      <c r="P23" s="97" t="str">
        <f t="shared" si="5"/>
        <v/>
      </c>
      <c r="Q23" s="2"/>
      <c r="R23" s="96" t="str">
        <f t="shared" si="6"/>
        <v/>
      </c>
      <c r="S23" s="6"/>
      <c r="T23" s="7"/>
      <c r="U23" s="97" t="str">
        <f t="shared" si="7"/>
        <v/>
      </c>
      <c r="V23" s="2"/>
      <c r="W23" s="96" t="str">
        <f t="shared" si="8"/>
        <v/>
      </c>
      <c r="X23" s="93"/>
      <c r="Y23" s="94"/>
      <c r="Z23" s="97" t="str">
        <f t="shared" si="9"/>
        <v/>
      </c>
      <c r="AA23" s="2"/>
      <c r="AB23" s="96" t="str">
        <f t="shared" si="10"/>
        <v/>
      </c>
      <c r="AC23" s="6"/>
      <c r="AD23" s="7"/>
      <c r="AE23" s="97" t="str">
        <f t="shared" si="11"/>
        <v/>
      </c>
    </row>
    <row r="24" spans="1:31" s="40" customFormat="1" ht="39.950000000000003" customHeight="1" x14ac:dyDescent="0.25">
      <c r="A24" s="88" t="s">
        <v>53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2"/>
        <v/>
      </c>
      <c r="I24" s="91"/>
      <c r="J24" s="95"/>
      <c r="K24" s="97" t="str">
        <f t="shared" si="3"/>
        <v/>
      </c>
      <c r="L24" s="2"/>
      <c r="M24" s="96" t="str">
        <f t="shared" si="4"/>
        <v/>
      </c>
      <c r="N24" s="6"/>
      <c r="O24" s="7"/>
      <c r="P24" s="97" t="str">
        <f t="shared" si="5"/>
        <v/>
      </c>
      <c r="Q24" s="2"/>
      <c r="R24" s="96" t="str">
        <f t="shared" si="6"/>
        <v/>
      </c>
      <c r="S24" s="6"/>
      <c r="T24" s="7"/>
      <c r="U24" s="97" t="str">
        <f t="shared" si="7"/>
        <v/>
      </c>
      <c r="V24" s="2"/>
      <c r="W24" s="96" t="str">
        <f t="shared" si="8"/>
        <v/>
      </c>
      <c r="X24" s="93"/>
      <c r="Y24" s="94"/>
      <c r="Z24" s="97" t="str">
        <f t="shared" si="9"/>
        <v/>
      </c>
      <c r="AA24" s="2"/>
      <c r="AB24" s="96" t="str">
        <f t="shared" si="10"/>
        <v/>
      </c>
      <c r="AC24" s="6"/>
      <c r="AD24" s="7"/>
      <c r="AE24" s="97" t="str">
        <f t="shared" si="11"/>
        <v/>
      </c>
    </row>
    <row r="25" spans="1:31" s="40" customFormat="1" ht="36" customHeight="1" x14ac:dyDescent="0.25">
      <c r="A25" s="90" t="s">
        <v>52</v>
      </c>
      <c r="B25" s="64"/>
      <c r="C25" s="98" t="str">
        <f t="shared" si="0"/>
        <v/>
      </c>
      <c r="D25" s="65"/>
      <c r="E25" s="66"/>
      <c r="F25" s="99" t="str">
        <f t="shared" si="1"/>
        <v/>
      </c>
      <c r="G25" s="64"/>
      <c r="H25" s="98" t="str">
        <f t="shared" si="2"/>
        <v/>
      </c>
      <c r="I25" s="65"/>
      <c r="J25" s="66"/>
      <c r="K25" s="99" t="str">
        <f t="shared" si="3"/>
        <v/>
      </c>
      <c r="L25" s="64"/>
      <c r="M25" s="98" t="str">
        <f t="shared" si="4"/>
        <v/>
      </c>
      <c r="N25" s="65"/>
      <c r="O25" s="66"/>
      <c r="P25" s="99" t="str">
        <f t="shared" si="5"/>
        <v/>
      </c>
      <c r="Q25" s="64"/>
      <c r="R25" s="98" t="str">
        <f t="shared" si="6"/>
        <v/>
      </c>
      <c r="S25" s="65"/>
      <c r="T25" s="66"/>
      <c r="U25" s="99" t="str">
        <f t="shared" si="7"/>
        <v/>
      </c>
      <c r="V25" s="64"/>
      <c r="W25" s="98" t="str">
        <f t="shared" si="8"/>
        <v/>
      </c>
      <c r="X25" s="65"/>
      <c r="Y25" s="66"/>
      <c r="Z25" s="99" t="str">
        <f t="shared" si="9"/>
        <v/>
      </c>
      <c r="AA25" s="64"/>
      <c r="AB25" s="96" t="str">
        <f t="shared" si="10"/>
        <v/>
      </c>
      <c r="AC25" s="65"/>
      <c r="AD25" s="66"/>
      <c r="AE25" s="99" t="str">
        <f t="shared" si="11"/>
        <v/>
      </c>
    </row>
    <row r="26" spans="1:31" ht="33" customHeight="1" thickBot="1" x14ac:dyDescent="0.3">
      <c r="A26" s="78" t="s">
        <v>0</v>
      </c>
      <c r="B26" s="100">
        <f t="shared" ref="B26:AE26" si="12">SUM(B13:B25)</f>
        <v>6</v>
      </c>
      <c r="C26" s="101">
        <f t="shared" si="12"/>
        <v>1</v>
      </c>
      <c r="D26" s="102">
        <f t="shared" si="12"/>
        <v>32461.190000000002</v>
      </c>
      <c r="E26" s="102">
        <f t="shared" si="12"/>
        <v>39278.04</v>
      </c>
      <c r="F26" s="103">
        <f t="shared" si="12"/>
        <v>1</v>
      </c>
      <c r="G26" s="100">
        <f t="shared" si="12"/>
        <v>51</v>
      </c>
      <c r="H26" s="101">
        <f t="shared" si="12"/>
        <v>1</v>
      </c>
      <c r="I26" s="102">
        <f t="shared" si="12"/>
        <v>217142.19</v>
      </c>
      <c r="J26" s="102">
        <f t="shared" si="12"/>
        <v>256725.86000000002</v>
      </c>
      <c r="K26" s="103">
        <f t="shared" si="12"/>
        <v>1</v>
      </c>
      <c r="L26" s="100">
        <f t="shared" si="12"/>
        <v>19</v>
      </c>
      <c r="M26" s="101">
        <f t="shared" si="12"/>
        <v>1</v>
      </c>
      <c r="N26" s="102">
        <f t="shared" si="12"/>
        <v>34053.57</v>
      </c>
      <c r="O26" s="102">
        <f t="shared" si="12"/>
        <v>41109.040000000001</v>
      </c>
      <c r="P26" s="103">
        <f t="shared" si="12"/>
        <v>1</v>
      </c>
      <c r="Q26" s="100">
        <f t="shared" si="12"/>
        <v>0</v>
      </c>
      <c r="R26" s="101">
        <f t="shared" si="12"/>
        <v>0</v>
      </c>
      <c r="S26" s="102">
        <f t="shared" si="12"/>
        <v>0</v>
      </c>
      <c r="T26" s="102">
        <f t="shared" si="12"/>
        <v>0</v>
      </c>
      <c r="U26" s="103">
        <f t="shared" si="12"/>
        <v>0</v>
      </c>
      <c r="V26" s="100">
        <f t="shared" si="12"/>
        <v>0</v>
      </c>
      <c r="W26" s="101">
        <f t="shared" si="12"/>
        <v>0</v>
      </c>
      <c r="X26" s="102">
        <f t="shared" si="12"/>
        <v>0</v>
      </c>
      <c r="Y26" s="102">
        <f t="shared" si="12"/>
        <v>0</v>
      </c>
      <c r="Z26" s="103">
        <f t="shared" si="12"/>
        <v>0</v>
      </c>
      <c r="AA26" s="100">
        <f t="shared" si="12"/>
        <v>0</v>
      </c>
      <c r="AB26" s="101">
        <f t="shared" si="12"/>
        <v>0</v>
      </c>
      <c r="AC26" s="102">
        <f t="shared" si="12"/>
        <v>0</v>
      </c>
      <c r="AD26" s="102">
        <f t="shared" si="12"/>
        <v>0</v>
      </c>
      <c r="AE26" s="103">
        <f t="shared" si="12"/>
        <v>0</v>
      </c>
    </row>
    <row r="27" spans="1:31" s="24" customFormat="1" ht="18.600000000000001" customHeight="1" x14ac:dyDescent="0.25">
      <c r="B27" s="25"/>
      <c r="H27" s="25"/>
      <c r="N27" s="25"/>
    </row>
    <row r="28" spans="1:31" s="47" customFormat="1" ht="34.15" customHeight="1" x14ac:dyDescent="0.25">
      <c r="A28" s="152" t="s">
        <v>61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149999999999999" customHeight="1" x14ac:dyDescent="0.25">
      <c r="A29" s="153" t="s">
        <v>59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" customHeight="1" x14ac:dyDescent="0.25">
      <c r="A30" s="148" t="s">
        <v>36</v>
      </c>
      <c r="B30" s="148"/>
      <c r="C30" s="148"/>
      <c r="D30" s="148"/>
      <c r="E30" s="148"/>
      <c r="F30" s="148"/>
      <c r="G30" s="148"/>
      <c r="H30" s="148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18" customHeight="1" thickBot="1" x14ac:dyDescent="0.3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x14ac:dyDescent="0.25">
      <c r="A32" s="129" t="s">
        <v>10</v>
      </c>
      <c r="B32" s="134" t="s">
        <v>17</v>
      </c>
      <c r="C32" s="135"/>
      <c r="D32" s="135"/>
      <c r="E32" s="135"/>
      <c r="F32" s="136"/>
      <c r="G32" s="24"/>
      <c r="J32" s="140" t="s">
        <v>15</v>
      </c>
      <c r="K32" s="141"/>
      <c r="L32" s="134" t="s">
        <v>16</v>
      </c>
      <c r="M32" s="135"/>
      <c r="N32" s="135"/>
      <c r="O32" s="135"/>
      <c r="P32" s="136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18" customHeight="1" thickBot="1" x14ac:dyDescent="0.3">
      <c r="A33" s="130"/>
      <c r="B33" s="149"/>
      <c r="C33" s="150"/>
      <c r="D33" s="150"/>
      <c r="E33" s="150"/>
      <c r="F33" s="151"/>
      <c r="G33" s="24"/>
      <c r="J33" s="142"/>
      <c r="K33" s="143"/>
      <c r="L33" s="137"/>
      <c r="M33" s="138"/>
      <c r="N33" s="138"/>
      <c r="O33" s="138"/>
      <c r="P33" s="139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5" customHeight="1" thickBot="1" x14ac:dyDescent="0.3">
      <c r="A34" s="131"/>
      <c r="B34" s="52" t="s">
        <v>14</v>
      </c>
      <c r="C34" s="33" t="s">
        <v>8</v>
      </c>
      <c r="D34" s="34" t="s">
        <v>30</v>
      </c>
      <c r="E34" s="35" t="s">
        <v>31</v>
      </c>
      <c r="F34" s="53" t="s">
        <v>9</v>
      </c>
      <c r="J34" s="144"/>
      <c r="K34" s="145"/>
      <c r="L34" s="52" t="s">
        <v>14</v>
      </c>
      <c r="M34" s="33" t="s">
        <v>8</v>
      </c>
      <c r="N34" s="34" t="s">
        <v>30</v>
      </c>
      <c r="O34" s="35" t="s">
        <v>31</v>
      </c>
      <c r="P34" s="53" t="s">
        <v>9</v>
      </c>
    </row>
    <row r="35" spans="1:33" s="24" customFormat="1" ht="30" customHeight="1" x14ac:dyDescent="0.25">
      <c r="A35" s="39" t="s">
        <v>25</v>
      </c>
      <c r="B35" s="9">
        <f t="shared" ref="B35:B46" si="13">B13+G13+L13+Q13+AA13+V13</f>
        <v>0</v>
      </c>
      <c r="C35" s="8" t="str">
        <f t="shared" ref="C35:C46" si="14">IF(B35,B35/$B$48,"")</f>
        <v/>
      </c>
      <c r="D35" s="10">
        <f t="shared" ref="D35:D46" si="15">D13+I13+N13+S13+AC13+X13</f>
        <v>0</v>
      </c>
      <c r="E35" s="11">
        <f t="shared" ref="E35:E46" si="16">E13+J13+O13+T13+AD13+Y13</f>
        <v>0</v>
      </c>
      <c r="F35" s="21" t="str">
        <f t="shared" ref="F35:F44" si="17">IF(E35,E35/$E$48,"")</f>
        <v/>
      </c>
      <c r="J35" s="109" t="s">
        <v>3</v>
      </c>
      <c r="K35" s="110"/>
      <c r="L35" s="54">
        <f>B26</f>
        <v>6</v>
      </c>
      <c r="M35" s="8">
        <f t="shared" ref="M35:M40" si="18">IF(L35,L35/$L$41,"")</f>
        <v>7.8947368421052627E-2</v>
      </c>
      <c r="N35" s="55">
        <f>D26</f>
        <v>32461.190000000002</v>
      </c>
      <c r="O35" s="55">
        <f>E26</f>
        <v>39278.04</v>
      </c>
      <c r="P35" s="56">
        <f t="shared" ref="P35:P40" si="19">IF(O35,O35/$O$41,"")</f>
        <v>0.11651300006460744</v>
      </c>
    </row>
    <row r="36" spans="1:33" s="24" customFormat="1" ht="30" customHeight="1" x14ac:dyDescent="0.25">
      <c r="A36" s="41" t="s">
        <v>18</v>
      </c>
      <c r="B36" s="12">
        <f t="shared" si="13"/>
        <v>0</v>
      </c>
      <c r="C36" s="8" t="str">
        <f t="shared" si="14"/>
        <v/>
      </c>
      <c r="D36" s="13">
        <f t="shared" si="15"/>
        <v>0</v>
      </c>
      <c r="E36" s="14">
        <f t="shared" si="16"/>
        <v>0</v>
      </c>
      <c r="F36" s="21" t="str">
        <f t="shared" si="17"/>
        <v/>
      </c>
      <c r="J36" s="105" t="s">
        <v>1</v>
      </c>
      <c r="K36" s="106"/>
      <c r="L36" s="57">
        <f>G26</f>
        <v>51</v>
      </c>
      <c r="M36" s="8">
        <f t="shared" si="18"/>
        <v>0.67105263157894735</v>
      </c>
      <c r="N36" s="58">
        <f>I26</f>
        <v>217142.19</v>
      </c>
      <c r="O36" s="58">
        <f>J26</f>
        <v>256725.86000000002</v>
      </c>
      <c r="P36" s="56">
        <f t="shared" si="19"/>
        <v>0.76154258569843092</v>
      </c>
    </row>
    <row r="37" spans="1:33" ht="30" customHeight="1" x14ac:dyDescent="0.25">
      <c r="A37" s="41" t="s">
        <v>19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G37" s="24"/>
      <c r="J37" s="105" t="s">
        <v>2</v>
      </c>
      <c r="K37" s="106"/>
      <c r="L37" s="57">
        <f>L26</f>
        <v>19</v>
      </c>
      <c r="M37" s="8">
        <f t="shared" si="18"/>
        <v>0.25</v>
      </c>
      <c r="N37" s="58">
        <f>N26</f>
        <v>34053.57</v>
      </c>
      <c r="O37" s="58">
        <f>O26</f>
        <v>41109.040000000001</v>
      </c>
      <c r="P37" s="56">
        <f t="shared" si="19"/>
        <v>0.12194441423696166</v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26</v>
      </c>
      <c r="B38" s="12">
        <f t="shared" si="13"/>
        <v>0</v>
      </c>
      <c r="C38" s="8" t="str">
        <f t="shared" si="14"/>
        <v/>
      </c>
      <c r="D38" s="13">
        <f t="shared" si="15"/>
        <v>0</v>
      </c>
      <c r="E38" s="14">
        <f t="shared" si="16"/>
        <v>0</v>
      </c>
      <c r="F38" s="21" t="str">
        <f t="shared" si="17"/>
        <v/>
      </c>
      <c r="G38" s="24"/>
      <c r="J38" s="105" t="s">
        <v>34</v>
      </c>
      <c r="K38" s="106"/>
      <c r="L38" s="57">
        <f>Q26</f>
        <v>0</v>
      </c>
      <c r="M38" s="8" t="str">
        <f t="shared" si="18"/>
        <v/>
      </c>
      <c r="N38" s="58">
        <f>S26</f>
        <v>0</v>
      </c>
      <c r="O38" s="58">
        <f>T26</f>
        <v>0</v>
      </c>
      <c r="P38" s="56" t="str">
        <f t="shared" si="1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27</v>
      </c>
      <c r="B39" s="15">
        <f t="shared" si="13"/>
        <v>0</v>
      </c>
      <c r="C39" s="8" t="str">
        <f t="shared" si="14"/>
        <v/>
      </c>
      <c r="D39" s="13">
        <f t="shared" si="15"/>
        <v>0</v>
      </c>
      <c r="E39" s="22">
        <f t="shared" si="16"/>
        <v>0</v>
      </c>
      <c r="F39" s="21" t="str">
        <f t="shared" si="17"/>
        <v/>
      </c>
      <c r="G39" s="24"/>
      <c r="J39" s="105" t="s">
        <v>5</v>
      </c>
      <c r="K39" s="106"/>
      <c r="L39" s="57">
        <f>V26</f>
        <v>0</v>
      </c>
      <c r="M39" s="8" t="str">
        <f t="shared" si="18"/>
        <v/>
      </c>
      <c r="N39" s="58">
        <f>X26</f>
        <v>0</v>
      </c>
      <c r="O39" s="58">
        <f>Y26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2" t="s">
        <v>33</v>
      </c>
      <c r="B40" s="15">
        <f t="shared" si="13"/>
        <v>0</v>
      </c>
      <c r="C40" s="8" t="str">
        <f t="shared" si="14"/>
        <v/>
      </c>
      <c r="D40" s="13">
        <f t="shared" si="15"/>
        <v>0</v>
      </c>
      <c r="E40" s="22">
        <f t="shared" si="16"/>
        <v>0</v>
      </c>
      <c r="F40" s="21" t="str">
        <f t="shared" si="17"/>
        <v/>
      </c>
      <c r="G40" s="24"/>
      <c r="J40" s="105" t="s">
        <v>4</v>
      </c>
      <c r="K40" s="106"/>
      <c r="L40" s="57">
        <f>AA26</f>
        <v>0</v>
      </c>
      <c r="M40" s="8" t="str">
        <f t="shared" si="18"/>
        <v/>
      </c>
      <c r="N40" s="58">
        <f>AC26</f>
        <v>0</v>
      </c>
      <c r="O40" s="58">
        <f>AD26</f>
        <v>0</v>
      </c>
      <c r="P40" s="56" t="str">
        <f t="shared" si="1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">
      <c r="A41" s="42" t="s">
        <v>28</v>
      </c>
      <c r="B41" s="12">
        <f t="shared" si="13"/>
        <v>1</v>
      </c>
      <c r="C41" s="8">
        <f t="shared" si="14"/>
        <v>1.3157894736842105E-2</v>
      </c>
      <c r="D41" s="13">
        <f t="shared" si="15"/>
        <v>20400</v>
      </c>
      <c r="E41" s="14">
        <f t="shared" si="16"/>
        <v>24684</v>
      </c>
      <c r="F41" s="21">
        <f t="shared" si="17"/>
        <v>7.3221751736969806E-2</v>
      </c>
      <c r="G41" s="24"/>
      <c r="J41" s="107" t="s">
        <v>0</v>
      </c>
      <c r="K41" s="108"/>
      <c r="L41" s="79">
        <f>SUM(L35:L40)</f>
        <v>76</v>
      </c>
      <c r="M41" s="17">
        <f>SUM(M35:M40)</f>
        <v>1</v>
      </c>
      <c r="N41" s="80">
        <f>SUM(N35:N40)</f>
        <v>283656.95</v>
      </c>
      <c r="O41" s="81">
        <f>SUM(O35:O40)</f>
        <v>337112.94</v>
      </c>
      <c r="P41" s="82">
        <f>SUM(P35:P40)</f>
        <v>1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3" t="s">
        <v>29</v>
      </c>
      <c r="B42" s="12">
        <f t="shared" si="13"/>
        <v>39</v>
      </c>
      <c r="C42" s="8">
        <f t="shared" si="14"/>
        <v>0.51315789473684215</v>
      </c>
      <c r="D42" s="13">
        <f t="shared" si="15"/>
        <v>233314.11000000004</v>
      </c>
      <c r="E42" s="14">
        <f t="shared" si="16"/>
        <v>276491.43</v>
      </c>
      <c r="F42" s="21">
        <f t="shared" si="17"/>
        <v>0.82017447921162556</v>
      </c>
      <c r="G42" s="24"/>
      <c r="H42" s="25"/>
      <c r="I42" s="60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s="51" customFormat="1" ht="30" customHeight="1" x14ac:dyDescent="0.25">
      <c r="A43" s="89" t="s">
        <v>50</v>
      </c>
      <c r="B43" s="12">
        <f t="shared" si="13"/>
        <v>36</v>
      </c>
      <c r="C43" s="8">
        <f t="shared" si="14"/>
        <v>0.47368421052631576</v>
      </c>
      <c r="D43" s="13">
        <f t="shared" si="15"/>
        <v>29942.84</v>
      </c>
      <c r="E43" s="14">
        <f t="shared" si="16"/>
        <v>35937.51</v>
      </c>
      <c r="F43" s="21">
        <f t="shared" si="17"/>
        <v>0.10660376905140456</v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76" t="s">
        <v>45</v>
      </c>
      <c r="B44" s="12">
        <f t="shared" si="13"/>
        <v>0</v>
      </c>
      <c r="C44" s="8" t="str">
        <f t="shared" si="14"/>
        <v/>
      </c>
      <c r="D44" s="13">
        <f t="shared" si="15"/>
        <v>0</v>
      </c>
      <c r="E44" s="14">
        <f t="shared" si="16"/>
        <v>0</v>
      </c>
      <c r="F44" s="21" t="str">
        <f t="shared" si="17"/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47</v>
      </c>
      <c r="B45" s="12">
        <f t="shared" si="13"/>
        <v>0</v>
      </c>
      <c r="C45" s="8" t="str">
        <f t="shared" si="14"/>
        <v/>
      </c>
      <c r="D45" s="13">
        <f t="shared" si="15"/>
        <v>0</v>
      </c>
      <c r="E45" s="14">
        <f t="shared" si="16"/>
        <v>0</v>
      </c>
      <c r="F45" s="21" t="str">
        <f t="shared" ref="F45" si="20">IF(E45,E45/$E$48,"")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40.9" customHeight="1" x14ac:dyDescent="0.25">
      <c r="A46" s="88" t="s">
        <v>53</v>
      </c>
      <c r="B46" s="12">
        <f t="shared" si="13"/>
        <v>0</v>
      </c>
      <c r="C46" s="8" t="str">
        <f t="shared" si="14"/>
        <v/>
      </c>
      <c r="D46" s="13">
        <f t="shared" si="15"/>
        <v>0</v>
      </c>
      <c r="E46" s="14">
        <f t="shared" si="16"/>
        <v>0</v>
      </c>
      <c r="F46" s="21" t="str">
        <f t="shared" ref="F46" si="21">IF(E46,E46/$E$48,"")</f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90" t="s">
        <v>52</v>
      </c>
      <c r="B47" s="12">
        <f t="shared" ref="B47" si="22">B25+G25+L25+Q25+AA25+V25</f>
        <v>0</v>
      </c>
      <c r="C47" s="8" t="str">
        <f t="shared" ref="C47" si="23">IF(B47,B47/$B$48,"")</f>
        <v/>
      </c>
      <c r="D47" s="13">
        <f t="shared" ref="D47" si="24">D25+I25+N25+S25+AC25+X25</f>
        <v>0</v>
      </c>
      <c r="E47" s="14">
        <f t="shared" ref="E47" si="25">E25+J25+O25+T25+AD25+Y25</f>
        <v>0</v>
      </c>
      <c r="F47" s="21" t="str">
        <f t="shared" ref="F47" si="26">IF(E47,E47/$E$48,"")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30" customHeight="1" thickBot="1" x14ac:dyDescent="0.3">
      <c r="A48" s="61" t="s">
        <v>0</v>
      </c>
      <c r="B48" s="16">
        <f>SUM(B35:B47)</f>
        <v>76</v>
      </c>
      <c r="C48" s="17">
        <f>SUM(C35:C47)</f>
        <v>1</v>
      </c>
      <c r="D48" s="18">
        <f>SUM(D35:D47)</f>
        <v>283656.95000000007</v>
      </c>
      <c r="E48" s="18">
        <f>SUM(E35:E47)</f>
        <v>337112.94</v>
      </c>
      <c r="F48" s="19">
        <f>SUM(F35:F47)</f>
        <v>0.99999999999999989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ht="36" customHeight="1" x14ac:dyDescent="0.25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24" customFormat="1" ht="23.1" customHeight="1" x14ac:dyDescent="0.25">
      <c r="B50" s="25"/>
      <c r="H50" s="25"/>
      <c r="N50" s="25"/>
    </row>
    <row r="51" spans="1:33" s="24" customFormat="1" x14ac:dyDescent="0.25">
      <c r="B51" s="25"/>
      <c r="H51" s="25"/>
      <c r="N51" s="25"/>
    </row>
    <row r="52" spans="1:33" s="24" customForma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2:21" s="24" customFormat="1" x14ac:dyDescent="0.25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2:21" s="24" customFormat="1" x14ac:dyDescent="0.25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</sheetData>
  <sheetProtection algorithmName="SHA-512" hashValue="hxfqGagdcPSu3t8cNNHHpH9N1hUQq48/k5oDUn/6J+jZDm0xWaC8iFIEddHXPq3XyiNHNZjOLazGS3tERml9LA==" saltValue="eEhdyoeiBPs7Q1B7A+LSQQ==" spinCount="100000" sheet="1" objects="1" scenarios="1"/>
  <mergeCells count="22">
    <mergeCell ref="A32:A34"/>
    <mergeCell ref="L11:P11"/>
    <mergeCell ref="L32:P33"/>
    <mergeCell ref="J32:K34"/>
    <mergeCell ref="A11:A12"/>
    <mergeCell ref="A30:H30"/>
    <mergeCell ref="B32:F33"/>
    <mergeCell ref="A28:Q28"/>
    <mergeCell ref="A29:Q29"/>
    <mergeCell ref="B10:AE10"/>
    <mergeCell ref="B11:F11"/>
    <mergeCell ref="G11:K11"/>
    <mergeCell ref="Q11:U11"/>
    <mergeCell ref="AA11:AE11"/>
    <mergeCell ref="V11:Z11"/>
    <mergeCell ref="J39:K39"/>
    <mergeCell ref="J41:K41"/>
    <mergeCell ref="J35:K35"/>
    <mergeCell ref="J36:K36"/>
    <mergeCell ref="J37:K37"/>
    <mergeCell ref="J38:K38"/>
    <mergeCell ref="J40:K40"/>
  </mergeCells>
  <hyperlinks>
    <hyperlink ref="A29" r:id="rId1" location="page=247" xr:uid="{B865BD92-248D-41D2-9237-DD8BAE29867E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F13:F17" unlockedFormula="1"/>
    <ignoredError sqref="M35:M40 C45:C46 C35:C44 C47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AG110"/>
  <sheetViews>
    <sheetView showGridLines="0" showZeros="0" tabSelected="1" topLeftCell="D4" zoomScale="70" zoomScaleNormal="70" workbookViewId="0">
      <selection activeCell="M23" sqref="M23"/>
    </sheetView>
  </sheetViews>
  <sheetFormatPr defaultColWidth="9.140625" defaultRowHeight="15" x14ac:dyDescent="0.25"/>
  <cols>
    <col min="1" max="1" width="26.140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tr">
        <f>'CONTRACTACIO 1r TR 2025'!C5</f>
        <v>ANY 2025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38</v>
      </c>
      <c r="B7" s="30" t="s">
        <v>55</v>
      </c>
      <c r="C7" s="31"/>
      <c r="D7" s="31"/>
      <c r="E7" s="31"/>
      <c r="F7" s="31"/>
      <c r="H7" s="69"/>
      <c r="I7" s="84" t="s">
        <v>46</v>
      </c>
      <c r="J7" s="85" t="s">
        <v>63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Institut Barcelona Esports (IBE)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11" t="s">
        <v>6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3"/>
    </row>
    <row r="11" spans="1:31" ht="30" customHeight="1" thickBot="1" x14ac:dyDescent="0.3">
      <c r="A11" s="146" t="s">
        <v>10</v>
      </c>
      <c r="B11" s="114" t="s">
        <v>3</v>
      </c>
      <c r="C11" s="115"/>
      <c r="D11" s="115"/>
      <c r="E11" s="115"/>
      <c r="F11" s="116"/>
      <c r="G11" s="117" t="s">
        <v>1</v>
      </c>
      <c r="H11" s="118"/>
      <c r="I11" s="118"/>
      <c r="J11" s="118"/>
      <c r="K11" s="119"/>
      <c r="L11" s="132" t="s">
        <v>2</v>
      </c>
      <c r="M11" s="133"/>
      <c r="N11" s="133"/>
      <c r="O11" s="133"/>
      <c r="P11" s="133"/>
      <c r="Q11" s="120" t="s">
        <v>34</v>
      </c>
      <c r="R11" s="121"/>
      <c r="S11" s="121"/>
      <c r="T11" s="121"/>
      <c r="U11" s="122"/>
      <c r="V11" s="126" t="s">
        <v>5</v>
      </c>
      <c r="W11" s="127"/>
      <c r="X11" s="127"/>
      <c r="Y11" s="127"/>
      <c r="Z11" s="128"/>
      <c r="AA11" s="123" t="s">
        <v>4</v>
      </c>
      <c r="AB11" s="124"/>
      <c r="AC11" s="124"/>
      <c r="AD11" s="124"/>
      <c r="AE11" s="125"/>
    </row>
    <row r="12" spans="1:31" ht="39" customHeight="1" thickBot="1" x14ac:dyDescent="0.3">
      <c r="A12" s="147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 t="str">
        <f t="shared" ref="C13:C24" si="0">IF(B13,B13/$B$26,"")</f>
        <v/>
      </c>
      <c r="D13" s="4"/>
      <c r="E13" s="5"/>
      <c r="F13" s="97" t="str">
        <f t="shared" ref="F13:F25" si="1">IF(E13,E13/$E$26,"")</f>
        <v/>
      </c>
      <c r="G13" s="1"/>
      <c r="H13" s="96" t="str">
        <f t="shared" ref="H13:H24" si="2">IF(G13,G13/$G$26,"")</f>
        <v/>
      </c>
      <c r="I13" s="4"/>
      <c r="J13" s="5"/>
      <c r="K13" s="97" t="str">
        <f t="shared" ref="K13:K24" si="3">IF(J13,J13/$J$26,"")</f>
        <v/>
      </c>
      <c r="L13" s="1"/>
      <c r="M13" s="96" t="str">
        <f t="shared" ref="M13:M24" si="4">IF(L13,L13/$L$26,"")</f>
        <v/>
      </c>
      <c r="N13" s="4"/>
      <c r="O13" s="5"/>
      <c r="P13" s="97" t="str">
        <f t="shared" ref="P13:P24" si="5">IF(O13,O13/$O$26,"")</f>
        <v/>
      </c>
      <c r="Q13" s="1"/>
      <c r="R13" s="96" t="str">
        <f t="shared" ref="R13:R24" si="6">IF(Q13,Q13/$Q$26,"")</f>
        <v/>
      </c>
      <c r="S13" s="4"/>
      <c r="T13" s="5"/>
      <c r="U13" s="97" t="str">
        <f t="shared" ref="U13:U25" si="7">IF(T13,T13/$T$26,"")</f>
        <v/>
      </c>
      <c r="V13" s="1"/>
      <c r="W13" s="96" t="str">
        <f t="shared" ref="W13:W24" si="8">IF(V13,V13/$V$26,"")</f>
        <v/>
      </c>
      <c r="X13" s="4"/>
      <c r="Y13" s="5"/>
      <c r="Z13" s="97" t="str">
        <f t="shared" ref="Z13:Z24" si="9">IF(Y13,Y13/$Y$26,"")</f>
        <v/>
      </c>
      <c r="AA13" s="1"/>
      <c r="AB13" s="96" t="str">
        <f t="shared" ref="AB13:AB24" si="10">IF(AA13,AA13/$AA$26,"")</f>
        <v/>
      </c>
      <c r="AC13" s="4"/>
      <c r="AD13" s="5"/>
      <c r="AE13" s="97" t="str">
        <f t="shared" ref="AE13:AE24" si="11">IF(AD13,AD13/$AD$26,"")</f>
        <v/>
      </c>
    </row>
    <row r="14" spans="1:31" s="40" customFormat="1" ht="36" customHeight="1" x14ac:dyDescent="0.25">
      <c r="A14" s="41" t="s">
        <v>18</v>
      </c>
      <c r="B14" s="2"/>
      <c r="C14" s="96" t="str">
        <f t="shared" si="0"/>
        <v/>
      </c>
      <c r="D14" s="6"/>
      <c r="E14" s="7"/>
      <c r="F14" s="97" t="str">
        <f t="shared" si="1"/>
        <v/>
      </c>
      <c r="G14" s="2"/>
      <c r="H14" s="96" t="str">
        <f t="shared" si="2"/>
        <v/>
      </c>
      <c r="I14" s="6"/>
      <c r="J14" s="7"/>
      <c r="K14" s="97" t="str">
        <f t="shared" si="3"/>
        <v/>
      </c>
      <c r="L14" s="2"/>
      <c r="M14" s="96" t="str">
        <f t="shared" si="4"/>
        <v/>
      </c>
      <c r="N14" s="6"/>
      <c r="O14" s="7"/>
      <c r="P14" s="97" t="str">
        <f t="shared" si="5"/>
        <v/>
      </c>
      <c r="Q14" s="2"/>
      <c r="R14" s="96" t="str">
        <f t="shared" si="6"/>
        <v/>
      </c>
      <c r="S14" s="6"/>
      <c r="T14" s="7"/>
      <c r="U14" s="97" t="str">
        <f t="shared" si="7"/>
        <v/>
      </c>
      <c r="V14" s="2"/>
      <c r="W14" s="96" t="str">
        <f t="shared" si="8"/>
        <v/>
      </c>
      <c r="X14" s="6"/>
      <c r="Y14" s="7"/>
      <c r="Z14" s="97" t="str">
        <f t="shared" si="9"/>
        <v/>
      </c>
      <c r="AA14" s="2"/>
      <c r="AB14" s="96" t="str">
        <f t="shared" si="10"/>
        <v/>
      </c>
      <c r="AC14" s="6"/>
      <c r="AD14" s="7"/>
      <c r="AE14" s="97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/>
      <c r="H15" s="96" t="str">
        <f t="shared" si="2"/>
        <v/>
      </c>
      <c r="I15" s="6"/>
      <c r="J15" s="7"/>
      <c r="K15" s="97" t="str">
        <f t="shared" si="3"/>
        <v/>
      </c>
      <c r="L15" s="2"/>
      <c r="M15" s="96" t="str">
        <f t="shared" si="4"/>
        <v/>
      </c>
      <c r="N15" s="6"/>
      <c r="O15" s="7"/>
      <c r="P15" s="97" t="str">
        <f t="shared" si="5"/>
        <v/>
      </c>
      <c r="Q15" s="2"/>
      <c r="R15" s="96" t="str">
        <f t="shared" si="6"/>
        <v/>
      </c>
      <c r="S15" s="6"/>
      <c r="T15" s="7"/>
      <c r="U15" s="97" t="str">
        <f t="shared" si="7"/>
        <v/>
      </c>
      <c r="V15" s="2"/>
      <c r="W15" s="96" t="str">
        <f t="shared" si="8"/>
        <v/>
      </c>
      <c r="X15" s="6"/>
      <c r="Y15" s="7"/>
      <c r="Z15" s="97" t="str">
        <f t="shared" si="9"/>
        <v/>
      </c>
      <c r="AA15" s="2"/>
      <c r="AB15" s="96" t="str">
        <f t="shared" si="10"/>
        <v/>
      </c>
      <c r="AC15" s="6"/>
      <c r="AD15" s="7"/>
      <c r="AE15" s="97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 t="shared" si="4"/>
        <v/>
      </c>
      <c r="N16" s="6"/>
      <c r="O16" s="7"/>
      <c r="P16" s="97" t="str">
        <f t="shared" si="5"/>
        <v/>
      </c>
      <c r="Q16" s="2"/>
      <c r="R16" s="96" t="str">
        <f t="shared" si="6"/>
        <v/>
      </c>
      <c r="S16" s="6"/>
      <c r="T16" s="7"/>
      <c r="U16" s="97" t="str">
        <f t="shared" si="7"/>
        <v/>
      </c>
      <c r="V16" s="2"/>
      <c r="W16" s="96" t="str">
        <f t="shared" si="8"/>
        <v/>
      </c>
      <c r="X16" s="6"/>
      <c r="Y16" s="7"/>
      <c r="Z16" s="97" t="str">
        <f t="shared" si="9"/>
        <v/>
      </c>
      <c r="AA16" s="2"/>
      <c r="AB16" s="96" t="str">
        <f t="shared" si="10"/>
        <v/>
      </c>
      <c r="AC16" s="6"/>
      <c r="AD16" s="7"/>
      <c r="AE16" s="97" t="str">
        <f t="shared" si="11"/>
        <v/>
      </c>
    </row>
    <row r="17" spans="1:31" s="40" customFormat="1" ht="36" customHeight="1" x14ac:dyDescent="0.25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 t="str">
        <f t="shared" si="4"/>
        <v/>
      </c>
      <c r="N17" s="6"/>
      <c r="O17" s="7"/>
      <c r="P17" s="97" t="str">
        <f t="shared" si="5"/>
        <v/>
      </c>
      <c r="Q17" s="3"/>
      <c r="R17" s="96" t="str">
        <f t="shared" si="6"/>
        <v/>
      </c>
      <c r="S17" s="6"/>
      <c r="T17" s="7"/>
      <c r="U17" s="97" t="str">
        <f t="shared" si="7"/>
        <v/>
      </c>
      <c r="V17" s="3"/>
      <c r="W17" s="96" t="str">
        <f t="shared" si="8"/>
        <v/>
      </c>
      <c r="X17" s="6"/>
      <c r="Y17" s="7"/>
      <c r="Z17" s="97" t="str">
        <f t="shared" si="9"/>
        <v/>
      </c>
      <c r="AA17" s="3"/>
      <c r="AB17" s="96" t="str">
        <f t="shared" si="10"/>
        <v/>
      </c>
      <c r="AC17" s="6"/>
      <c r="AD17" s="7"/>
      <c r="AE17" s="97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/>
      <c r="H18" s="98" t="str">
        <f t="shared" si="2"/>
        <v/>
      </c>
      <c r="I18" s="65"/>
      <c r="J18" s="66"/>
      <c r="K18" s="99" t="str">
        <f t="shared" si="3"/>
        <v/>
      </c>
      <c r="L18" s="67"/>
      <c r="M18" s="98" t="str">
        <f t="shared" si="4"/>
        <v/>
      </c>
      <c r="N18" s="65"/>
      <c r="O18" s="66"/>
      <c r="P18" s="99" t="str">
        <f t="shared" si="5"/>
        <v/>
      </c>
      <c r="Q18" s="67"/>
      <c r="R18" s="98" t="str">
        <f t="shared" si="6"/>
        <v/>
      </c>
      <c r="S18" s="65"/>
      <c r="T18" s="66"/>
      <c r="U18" s="99" t="str">
        <f t="shared" si="7"/>
        <v/>
      </c>
      <c r="V18" s="67"/>
      <c r="W18" s="98" t="str">
        <f t="shared" si="8"/>
        <v/>
      </c>
      <c r="X18" s="65"/>
      <c r="Y18" s="66"/>
      <c r="Z18" s="99" t="str">
        <f t="shared" si="9"/>
        <v/>
      </c>
      <c r="AA18" s="67"/>
      <c r="AB18" s="96" t="str">
        <f t="shared" si="10"/>
        <v/>
      </c>
      <c r="AC18" s="65"/>
      <c r="AD18" s="66"/>
      <c r="AE18" s="99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/>
      <c r="H19" s="96" t="str">
        <f t="shared" si="2"/>
        <v/>
      </c>
      <c r="I19" s="6"/>
      <c r="J19" s="7"/>
      <c r="K19" s="97" t="str">
        <f t="shared" si="3"/>
        <v/>
      </c>
      <c r="L19" s="2"/>
      <c r="M19" s="96" t="str">
        <f t="shared" si="4"/>
        <v/>
      </c>
      <c r="N19" s="6"/>
      <c r="O19" s="7"/>
      <c r="P19" s="97" t="str">
        <f t="shared" si="5"/>
        <v/>
      </c>
      <c r="Q19" s="2"/>
      <c r="R19" s="96" t="str">
        <f t="shared" si="6"/>
        <v/>
      </c>
      <c r="S19" s="6"/>
      <c r="T19" s="7"/>
      <c r="U19" s="97" t="str">
        <f t="shared" si="7"/>
        <v/>
      </c>
      <c r="V19" s="2"/>
      <c r="W19" s="96" t="str">
        <f t="shared" si="8"/>
        <v/>
      </c>
      <c r="X19" s="6"/>
      <c r="Y19" s="7"/>
      <c r="Z19" s="97" t="str">
        <f t="shared" si="9"/>
        <v/>
      </c>
      <c r="AA19" s="2"/>
      <c r="AB19" s="96" t="str">
        <f t="shared" si="10"/>
        <v/>
      </c>
      <c r="AC19" s="6"/>
      <c r="AD19" s="7"/>
      <c r="AE19" s="97" t="str">
        <f t="shared" si="11"/>
        <v/>
      </c>
    </row>
    <row r="20" spans="1:31" s="75" customFormat="1" ht="36" customHeight="1" x14ac:dyDescent="0.25">
      <c r="A20" s="76" t="s">
        <v>29</v>
      </c>
      <c r="B20" s="64">
        <v>3</v>
      </c>
      <c r="C20" s="98">
        <f t="shared" si="0"/>
        <v>1</v>
      </c>
      <c r="D20" s="65">
        <v>45126.6</v>
      </c>
      <c r="E20" s="66">
        <v>54603.19</v>
      </c>
      <c r="F20" s="97">
        <f t="shared" si="1"/>
        <v>1</v>
      </c>
      <c r="G20" s="64">
        <v>14</v>
      </c>
      <c r="H20" s="98">
        <f t="shared" si="2"/>
        <v>0.36842105263157893</v>
      </c>
      <c r="I20" s="65">
        <v>89905.12</v>
      </c>
      <c r="J20" s="66">
        <v>108785.2</v>
      </c>
      <c r="K20" s="97">
        <f t="shared" si="3"/>
        <v>0.85064982693020175</v>
      </c>
      <c r="L20" s="64">
        <v>3</v>
      </c>
      <c r="M20" s="98">
        <f t="shared" si="4"/>
        <v>0.23076923076923078</v>
      </c>
      <c r="N20" s="65">
        <v>13664.62</v>
      </c>
      <c r="O20" s="66">
        <v>16043.8</v>
      </c>
      <c r="P20" s="99">
        <f t="shared" si="5"/>
        <v>0.6793718061420313</v>
      </c>
      <c r="Q20" s="64"/>
      <c r="R20" s="98" t="str">
        <f t="shared" si="6"/>
        <v/>
      </c>
      <c r="S20" s="65"/>
      <c r="T20" s="66"/>
      <c r="U20" s="99" t="str">
        <f t="shared" si="7"/>
        <v/>
      </c>
      <c r="V20" s="64"/>
      <c r="W20" s="98" t="str">
        <f t="shared" si="8"/>
        <v/>
      </c>
      <c r="X20" s="65"/>
      <c r="Y20" s="66"/>
      <c r="Z20" s="99" t="str">
        <f t="shared" si="9"/>
        <v/>
      </c>
      <c r="AA20" s="64"/>
      <c r="AB20" s="96" t="str">
        <f t="shared" si="10"/>
        <v/>
      </c>
      <c r="AC20" s="65"/>
      <c r="AD20" s="66"/>
      <c r="AE20" s="99" t="str">
        <f t="shared" si="11"/>
        <v/>
      </c>
    </row>
    <row r="21" spans="1:31" s="40" customFormat="1" ht="39.950000000000003" customHeight="1" x14ac:dyDescent="0.25">
      <c r="A21" s="44" t="s">
        <v>35</v>
      </c>
      <c r="B21" s="2"/>
      <c r="C21" s="96" t="str">
        <f t="shared" si="0"/>
        <v/>
      </c>
      <c r="D21" s="6"/>
      <c r="E21" s="7"/>
      <c r="F21" s="97" t="str">
        <f t="shared" si="1"/>
        <v/>
      </c>
      <c r="G21" s="2">
        <v>24</v>
      </c>
      <c r="H21" s="96">
        <f t="shared" si="2"/>
        <v>0.63157894736842102</v>
      </c>
      <c r="I21" s="6">
        <v>16981.689999999999</v>
      </c>
      <c r="J21" s="7">
        <v>19099.62</v>
      </c>
      <c r="K21" s="97">
        <f t="shared" si="3"/>
        <v>0.14935017306979828</v>
      </c>
      <c r="L21" s="2">
        <v>10</v>
      </c>
      <c r="M21" s="96">
        <f t="shared" si="4"/>
        <v>0.76923076923076927</v>
      </c>
      <c r="N21" s="6">
        <v>6257.72</v>
      </c>
      <c r="O21" s="7">
        <v>7571.84</v>
      </c>
      <c r="P21" s="97">
        <f t="shared" si="5"/>
        <v>0.3206281938579687</v>
      </c>
      <c r="Q21" s="2"/>
      <c r="R21" s="96" t="str">
        <f t="shared" si="6"/>
        <v/>
      </c>
      <c r="S21" s="6"/>
      <c r="T21" s="7"/>
      <c r="U21" s="97" t="str">
        <f t="shared" si="7"/>
        <v/>
      </c>
      <c r="V21" s="2"/>
      <c r="W21" s="96" t="str">
        <f t="shared" si="8"/>
        <v/>
      </c>
      <c r="X21" s="6"/>
      <c r="Y21" s="7"/>
      <c r="Z21" s="97" t="str">
        <f t="shared" si="9"/>
        <v/>
      </c>
      <c r="AA21" s="2"/>
      <c r="AB21" s="96" t="str">
        <f t="shared" si="10"/>
        <v/>
      </c>
      <c r="AC21" s="6"/>
      <c r="AD21" s="7"/>
      <c r="AE21" s="97" t="str">
        <f t="shared" si="11"/>
        <v/>
      </c>
    </row>
    <row r="22" spans="1:31" s="40" customFormat="1" ht="39.950000000000003" customHeight="1" x14ac:dyDescent="0.25">
      <c r="A22" s="76" t="s">
        <v>45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6"/>
      <c r="J22" s="7"/>
      <c r="K22" s="97" t="str">
        <f t="shared" si="3"/>
        <v/>
      </c>
      <c r="L22" s="2"/>
      <c r="M22" s="96" t="str">
        <f t="shared" si="4"/>
        <v/>
      </c>
      <c r="N22" s="6"/>
      <c r="O22" s="7"/>
      <c r="P22" s="97" t="str">
        <f t="shared" si="5"/>
        <v/>
      </c>
      <c r="Q22" s="2"/>
      <c r="R22" s="96" t="str">
        <f t="shared" si="6"/>
        <v/>
      </c>
      <c r="S22" s="6"/>
      <c r="T22" s="7"/>
      <c r="U22" s="97" t="str">
        <f t="shared" si="7"/>
        <v/>
      </c>
      <c r="V22" s="2"/>
      <c r="W22" s="96" t="str">
        <f t="shared" si="8"/>
        <v/>
      </c>
      <c r="X22" s="6"/>
      <c r="Y22" s="7"/>
      <c r="Z22" s="97" t="str">
        <f t="shared" si="9"/>
        <v/>
      </c>
      <c r="AA22" s="2"/>
      <c r="AB22" s="96" t="str">
        <f t="shared" si="10"/>
        <v/>
      </c>
      <c r="AC22" s="6"/>
      <c r="AD22" s="7"/>
      <c r="AE22" s="97" t="str">
        <f t="shared" si="11"/>
        <v/>
      </c>
    </row>
    <row r="23" spans="1:31" s="40" customFormat="1" ht="39.950000000000003" customHeight="1" x14ac:dyDescent="0.25">
      <c r="A23" s="88" t="s">
        <v>47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6"/>
      <c r="J23" s="7"/>
      <c r="K23" s="97" t="str">
        <f t="shared" si="3"/>
        <v/>
      </c>
      <c r="L23" s="2"/>
      <c r="M23" s="96" t="str">
        <f t="shared" si="4"/>
        <v/>
      </c>
      <c r="N23" s="6"/>
      <c r="O23" s="7"/>
      <c r="P23" s="97" t="str">
        <f t="shared" si="5"/>
        <v/>
      </c>
      <c r="Q23" s="2"/>
      <c r="R23" s="96" t="str">
        <f t="shared" si="6"/>
        <v/>
      </c>
      <c r="S23" s="6"/>
      <c r="T23" s="7"/>
      <c r="U23" s="97" t="str">
        <f t="shared" si="7"/>
        <v/>
      </c>
      <c r="V23" s="2"/>
      <c r="W23" s="96" t="str">
        <f t="shared" si="8"/>
        <v/>
      </c>
      <c r="X23" s="6"/>
      <c r="Y23" s="7"/>
      <c r="Z23" s="97" t="str">
        <f t="shared" si="9"/>
        <v/>
      </c>
      <c r="AA23" s="2"/>
      <c r="AB23" s="96" t="str">
        <f t="shared" si="10"/>
        <v/>
      </c>
      <c r="AC23" s="6"/>
      <c r="AD23" s="7"/>
      <c r="AE23" s="97" t="str">
        <f t="shared" si="11"/>
        <v/>
      </c>
    </row>
    <row r="24" spans="1:31" s="40" customFormat="1" ht="39.950000000000003" customHeight="1" x14ac:dyDescent="0.25">
      <c r="A24" s="88" t="s">
        <v>53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2"/>
        <v/>
      </c>
      <c r="I24" s="91"/>
      <c r="J24" s="95"/>
      <c r="K24" s="97" t="str">
        <f t="shared" si="3"/>
        <v/>
      </c>
      <c r="L24" s="2"/>
      <c r="M24" s="96" t="str">
        <f t="shared" si="4"/>
        <v/>
      </c>
      <c r="N24" s="6"/>
      <c r="O24" s="7"/>
      <c r="P24" s="97" t="str">
        <f t="shared" si="5"/>
        <v/>
      </c>
      <c r="Q24" s="2"/>
      <c r="R24" s="96" t="str">
        <f t="shared" si="6"/>
        <v/>
      </c>
      <c r="S24" s="6"/>
      <c r="T24" s="7"/>
      <c r="U24" s="97" t="str">
        <f t="shared" si="7"/>
        <v/>
      </c>
      <c r="V24" s="2"/>
      <c r="W24" s="96" t="str">
        <f t="shared" si="8"/>
        <v/>
      </c>
      <c r="X24" s="93"/>
      <c r="Y24" s="94"/>
      <c r="Z24" s="97" t="str">
        <f t="shared" si="9"/>
        <v/>
      </c>
      <c r="AA24" s="2"/>
      <c r="AB24" s="96" t="str">
        <f t="shared" si="10"/>
        <v/>
      </c>
      <c r="AC24" s="6"/>
      <c r="AD24" s="7"/>
      <c r="AE24" s="97" t="str">
        <f t="shared" si="11"/>
        <v/>
      </c>
    </row>
    <row r="25" spans="1:31" s="40" customFormat="1" ht="36" customHeight="1" x14ac:dyDescent="0.25">
      <c r="A25" s="90" t="s">
        <v>52</v>
      </c>
      <c r="B25" s="64"/>
      <c r="C25" s="98" t="str">
        <f t="shared" ref="C25" si="12">IF(B25,B25/$B$26,"")</f>
        <v/>
      </c>
      <c r="D25" s="65"/>
      <c r="E25" s="66"/>
      <c r="F25" s="99" t="str">
        <f t="shared" si="1"/>
        <v/>
      </c>
      <c r="G25" s="64"/>
      <c r="H25" s="98" t="str">
        <f t="shared" ref="H25" si="13">IF(G25,G25/$G$26,"")</f>
        <v/>
      </c>
      <c r="I25" s="65"/>
      <c r="J25" s="66"/>
      <c r="K25" s="99" t="str">
        <f t="shared" ref="K25" si="14">IF(J25,J25/$J$26,"")</f>
        <v/>
      </c>
      <c r="L25" s="64"/>
      <c r="M25" s="98" t="str">
        <f t="shared" ref="M25" si="15">IF(L25,L25/$L$26,"")</f>
        <v/>
      </c>
      <c r="N25" s="65"/>
      <c r="O25" s="66"/>
      <c r="P25" s="99" t="str">
        <f t="shared" ref="P25" si="16">IF(O25,O25/$O$26,"")</f>
        <v/>
      </c>
      <c r="Q25" s="64"/>
      <c r="R25" s="98" t="str">
        <f t="shared" ref="R25" si="17">IF(Q25,Q25/$Q$26,"")</f>
        <v/>
      </c>
      <c r="S25" s="65"/>
      <c r="T25" s="66"/>
      <c r="U25" s="99" t="str">
        <f t="shared" si="7"/>
        <v/>
      </c>
      <c r="V25" s="64"/>
      <c r="W25" s="98" t="str">
        <f t="shared" ref="W25" si="18">IF(V25,V25/$V$26,"")</f>
        <v/>
      </c>
      <c r="X25" s="65"/>
      <c r="Y25" s="66"/>
      <c r="Z25" s="99" t="str">
        <f t="shared" ref="Z25" si="19">IF(Y25,Y25/$Y$26,"")</f>
        <v/>
      </c>
      <c r="AA25" s="64"/>
      <c r="AB25" s="96" t="str">
        <f t="shared" ref="AB25" si="20">IF(AA25,AA25/$AA$26,"")</f>
        <v/>
      </c>
      <c r="AC25" s="65"/>
      <c r="AD25" s="66"/>
      <c r="AE25" s="99" t="str">
        <f t="shared" ref="AE25" si="21">IF(AD25,AD25/$AD$26,"")</f>
        <v/>
      </c>
    </row>
    <row r="26" spans="1:31" ht="33" customHeight="1" thickBot="1" x14ac:dyDescent="0.3">
      <c r="A26" s="78" t="s">
        <v>0</v>
      </c>
      <c r="B26" s="100">
        <f t="shared" ref="B26:AE26" si="22">SUM(B13:B25)</f>
        <v>3</v>
      </c>
      <c r="C26" s="101">
        <f t="shared" si="22"/>
        <v>1</v>
      </c>
      <c r="D26" s="102">
        <f t="shared" si="22"/>
        <v>45126.6</v>
      </c>
      <c r="E26" s="102">
        <f t="shared" si="22"/>
        <v>54603.19</v>
      </c>
      <c r="F26" s="103">
        <f t="shared" si="22"/>
        <v>1</v>
      </c>
      <c r="G26" s="100">
        <f t="shared" si="22"/>
        <v>38</v>
      </c>
      <c r="H26" s="101">
        <f t="shared" si="22"/>
        <v>1</v>
      </c>
      <c r="I26" s="102">
        <f t="shared" si="22"/>
        <v>106886.81</v>
      </c>
      <c r="J26" s="102">
        <f t="shared" si="22"/>
        <v>127884.81999999999</v>
      </c>
      <c r="K26" s="103">
        <f t="shared" si="22"/>
        <v>1</v>
      </c>
      <c r="L26" s="100">
        <f t="shared" si="22"/>
        <v>13</v>
      </c>
      <c r="M26" s="101">
        <f t="shared" si="22"/>
        <v>1</v>
      </c>
      <c r="N26" s="102">
        <f t="shared" si="22"/>
        <v>19922.34</v>
      </c>
      <c r="O26" s="102">
        <f t="shared" si="22"/>
        <v>23615.64</v>
      </c>
      <c r="P26" s="103">
        <f t="shared" si="22"/>
        <v>1</v>
      </c>
      <c r="Q26" s="100">
        <f t="shared" si="22"/>
        <v>0</v>
      </c>
      <c r="R26" s="101">
        <f t="shared" si="22"/>
        <v>0</v>
      </c>
      <c r="S26" s="102">
        <f t="shared" si="22"/>
        <v>0</v>
      </c>
      <c r="T26" s="102">
        <f t="shared" si="22"/>
        <v>0</v>
      </c>
      <c r="U26" s="103">
        <f t="shared" si="22"/>
        <v>0</v>
      </c>
      <c r="V26" s="100">
        <f t="shared" si="22"/>
        <v>0</v>
      </c>
      <c r="W26" s="101">
        <f t="shared" si="22"/>
        <v>0</v>
      </c>
      <c r="X26" s="102">
        <f t="shared" si="22"/>
        <v>0</v>
      </c>
      <c r="Y26" s="102">
        <f t="shared" si="22"/>
        <v>0</v>
      </c>
      <c r="Z26" s="103">
        <f t="shared" si="22"/>
        <v>0</v>
      </c>
      <c r="AA26" s="100">
        <f t="shared" si="22"/>
        <v>0</v>
      </c>
      <c r="AB26" s="101">
        <f t="shared" si="22"/>
        <v>0</v>
      </c>
      <c r="AC26" s="102">
        <f t="shared" si="22"/>
        <v>0</v>
      </c>
      <c r="AD26" s="102">
        <f t="shared" si="22"/>
        <v>0</v>
      </c>
      <c r="AE26" s="103">
        <f t="shared" si="22"/>
        <v>0</v>
      </c>
    </row>
    <row r="27" spans="1:31" s="24" customFormat="1" ht="18" customHeight="1" x14ac:dyDescent="0.25">
      <c r="B27" s="25"/>
      <c r="H27" s="25"/>
      <c r="N27" s="25"/>
    </row>
    <row r="28" spans="1:31" s="47" customFormat="1" ht="34.15" customHeight="1" x14ac:dyDescent="0.25">
      <c r="A28" s="152" t="s">
        <v>61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149999999999999" customHeight="1" x14ac:dyDescent="0.25">
      <c r="A29" s="153" t="s">
        <v>59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" customHeight="1" x14ac:dyDescent="0.25">
      <c r="A30" s="148" t="s">
        <v>36</v>
      </c>
      <c r="B30" s="148"/>
      <c r="C30" s="148"/>
      <c r="D30" s="148"/>
      <c r="E30" s="148"/>
      <c r="F30" s="148"/>
      <c r="G30" s="148"/>
      <c r="H30" s="148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18" customHeight="1" thickBot="1" x14ac:dyDescent="0.3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x14ac:dyDescent="0.25">
      <c r="A32" s="129" t="s">
        <v>10</v>
      </c>
      <c r="B32" s="134" t="s">
        <v>17</v>
      </c>
      <c r="C32" s="135"/>
      <c r="D32" s="135"/>
      <c r="E32" s="135"/>
      <c r="F32" s="136"/>
      <c r="G32" s="24"/>
      <c r="J32" s="140" t="s">
        <v>15</v>
      </c>
      <c r="K32" s="141"/>
      <c r="L32" s="134" t="s">
        <v>16</v>
      </c>
      <c r="M32" s="135"/>
      <c r="N32" s="135"/>
      <c r="O32" s="135"/>
      <c r="P32" s="136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18" customHeight="1" thickBot="1" x14ac:dyDescent="0.3">
      <c r="A33" s="130"/>
      <c r="B33" s="137"/>
      <c r="C33" s="138"/>
      <c r="D33" s="138"/>
      <c r="E33" s="138"/>
      <c r="F33" s="139"/>
      <c r="G33" s="24"/>
      <c r="J33" s="142"/>
      <c r="K33" s="143"/>
      <c r="L33" s="137"/>
      <c r="M33" s="138"/>
      <c r="N33" s="138"/>
      <c r="O33" s="138"/>
      <c r="P33" s="139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5" customHeight="1" thickBot="1" x14ac:dyDescent="0.3">
      <c r="A34" s="131"/>
      <c r="B34" s="52" t="s">
        <v>14</v>
      </c>
      <c r="C34" s="33" t="s">
        <v>8</v>
      </c>
      <c r="D34" s="34" t="s">
        <v>30</v>
      </c>
      <c r="E34" s="35" t="s">
        <v>31</v>
      </c>
      <c r="F34" s="53" t="s">
        <v>9</v>
      </c>
      <c r="J34" s="144"/>
      <c r="K34" s="145"/>
      <c r="L34" s="52" t="s">
        <v>14</v>
      </c>
      <c r="M34" s="33" t="s">
        <v>8</v>
      </c>
      <c r="N34" s="34" t="s">
        <v>30</v>
      </c>
      <c r="O34" s="35" t="s">
        <v>31</v>
      </c>
      <c r="P34" s="53" t="s">
        <v>9</v>
      </c>
    </row>
    <row r="35" spans="1:33" s="24" customFormat="1" ht="30" customHeight="1" x14ac:dyDescent="0.25">
      <c r="A35" s="39" t="s">
        <v>25</v>
      </c>
      <c r="B35" s="9">
        <f t="shared" ref="B35:B46" si="23">B13+G13+L13+Q13+AA13+V13</f>
        <v>0</v>
      </c>
      <c r="C35" s="8" t="str">
        <f>IF(B35,B35/$B$48,"")</f>
        <v/>
      </c>
      <c r="D35" s="10">
        <f t="shared" ref="D35:D46" si="24">D13+I13+N13+S13+AC13+X13</f>
        <v>0</v>
      </c>
      <c r="E35" s="11">
        <f t="shared" ref="E35:E46" si="25">E13+J13+O13+T13+AD13+Y13</f>
        <v>0</v>
      </c>
      <c r="F35" s="21" t="str">
        <f t="shared" ref="F35:F43" si="26">IF(E35,E35/$E$48,"")</f>
        <v/>
      </c>
      <c r="J35" s="109" t="s">
        <v>3</v>
      </c>
      <c r="K35" s="110"/>
      <c r="L35" s="54">
        <f>B26</f>
        <v>3</v>
      </c>
      <c r="M35" s="8">
        <f t="shared" ref="M35:M40" si="27">IF(L35,L35/$L$41,"")</f>
        <v>5.5555555555555552E-2</v>
      </c>
      <c r="N35" s="55">
        <f>D26</f>
        <v>45126.6</v>
      </c>
      <c r="O35" s="55">
        <f>E26</f>
        <v>54603.19</v>
      </c>
      <c r="P35" s="56">
        <f t="shared" ref="P35:P40" si="28">IF(O35,O35/$O$41,"")</f>
        <v>0.26493072781583438</v>
      </c>
    </row>
    <row r="36" spans="1:33" s="24" customFormat="1" ht="30" customHeight="1" x14ac:dyDescent="0.25">
      <c r="A36" s="41" t="s">
        <v>18</v>
      </c>
      <c r="B36" s="12">
        <f t="shared" si="23"/>
        <v>0</v>
      </c>
      <c r="C36" s="8" t="str">
        <f t="shared" ref="C36:C47" si="29">IF(B36,B36/$B$48,"")</f>
        <v/>
      </c>
      <c r="D36" s="13">
        <f t="shared" si="24"/>
        <v>0</v>
      </c>
      <c r="E36" s="14">
        <f t="shared" si="25"/>
        <v>0</v>
      </c>
      <c r="F36" s="21" t="str">
        <f t="shared" si="26"/>
        <v/>
      </c>
      <c r="J36" s="105" t="s">
        <v>1</v>
      </c>
      <c r="K36" s="106"/>
      <c r="L36" s="57">
        <f>G26</f>
        <v>38</v>
      </c>
      <c r="M36" s="8">
        <f t="shared" si="27"/>
        <v>0.70370370370370372</v>
      </c>
      <c r="N36" s="58">
        <f>I26</f>
        <v>106886.81</v>
      </c>
      <c r="O36" s="58">
        <f>J26</f>
        <v>127884.81999999999</v>
      </c>
      <c r="P36" s="56">
        <f t="shared" si="28"/>
        <v>0.62048789528957871</v>
      </c>
    </row>
    <row r="37" spans="1:33" ht="30" customHeight="1" x14ac:dyDescent="0.25">
      <c r="A37" s="41" t="s">
        <v>19</v>
      </c>
      <c r="B37" s="12">
        <f t="shared" si="23"/>
        <v>0</v>
      </c>
      <c r="C37" s="8" t="str">
        <f t="shared" si="29"/>
        <v/>
      </c>
      <c r="D37" s="13">
        <f t="shared" si="24"/>
        <v>0</v>
      </c>
      <c r="E37" s="14">
        <f t="shared" si="25"/>
        <v>0</v>
      </c>
      <c r="F37" s="21" t="str">
        <f t="shared" si="26"/>
        <v/>
      </c>
      <c r="G37" s="24"/>
      <c r="J37" s="105" t="s">
        <v>2</v>
      </c>
      <c r="K37" s="106"/>
      <c r="L37" s="57">
        <f>L26</f>
        <v>13</v>
      </c>
      <c r="M37" s="8">
        <f t="shared" si="27"/>
        <v>0.24074074074074073</v>
      </c>
      <c r="N37" s="58">
        <f>N26</f>
        <v>19922.34</v>
      </c>
      <c r="O37" s="58">
        <f>O26</f>
        <v>23615.64</v>
      </c>
      <c r="P37" s="56">
        <f t="shared" si="28"/>
        <v>0.11458137689458676</v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26</v>
      </c>
      <c r="B38" s="12">
        <f t="shared" si="23"/>
        <v>0</v>
      </c>
      <c r="C38" s="8" t="str">
        <f t="shared" si="29"/>
        <v/>
      </c>
      <c r="D38" s="13">
        <f t="shared" si="24"/>
        <v>0</v>
      </c>
      <c r="E38" s="14">
        <f t="shared" si="25"/>
        <v>0</v>
      </c>
      <c r="F38" s="21" t="str">
        <f t="shared" si="26"/>
        <v/>
      </c>
      <c r="G38" s="24"/>
      <c r="J38" s="105" t="s">
        <v>34</v>
      </c>
      <c r="K38" s="106"/>
      <c r="L38" s="57">
        <f>Q26</f>
        <v>0</v>
      </c>
      <c r="M38" s="8" t="str">
        <f t="shared" si="27"/>
        <v/>
      </c>
      <c r="N38" s="58">
        <f>S26</f>
        <v>0</v>
      </c>
      <c r="O38" s="58">
        <f>T26</f>
        <v>0</v>
      </c>
      <c r="P38" s="56" t="str">
        <f t="shared" si="28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27</v>
      </c>
      <c r="B39" s="15">
        <f t="shared" si="23"/>
        <v>0</v>
      </c>
      <c r="C39" s="8" t="str">
        <f t="shared" si="29"/>
        <v/>
      </c>
      <c r="D39" s="13">
        <f t="shared" si="24"/>
        <v>0</v>
      </c>
      <c r="E39" s="22">
        <f t="shared" si="25"/>
        <v>0</v>
      </c>
      <c r="F39" s="21" t="str">
        <f t="shared" si="26"/>
        <v/>
      </c>
      <c r="G39" s="24"/>
      <c r="J39" s="105" t="s">
        <v>5</v>
      </c>
      <c r="K39" s="106"/>
      <c r="L39" s="57">
        <f>V26</f>
        <v>0</v>
      </c>
      <c r="M39" s="8" t="str">
        <f t="shared" si="27"/>
        <v/>
      </c>
      <c r="N39" s="58">
        <f>X26</f>
        <v>0</v>
      </c>
      <c r="O39" s="58">
        <f>Y26</f>
        <v>0</v>
      </c>
      <c r="P39" s="56" t="str">
        <f t="shared" si="28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2" t="s">
        <v>33</v>
      </c>
      <c r="B40" s="15">
        <f t="shared" si="23"/>
        <v>0</v>
      </c>
      <c r="C40" s="8" t="str">
        <f t="shared" si="29"/>
        <v/>
      </c>
      <c r="D40" s="13">
        <f t="shared" si="24"/>
        <v>0</v>
      </c>
      <c r="E40" s="22">
        <f t="shared" si="25"/>
        <v>0</v>
      </c>
      <c r="F40" s="21" t="str">
        <f t="shared" si="26"/>
        <v/>
      </c>
      <c r="G40" s="24"/>
      <c r="J40" s="105" t="s">
        <v>4</v>
      </c>
      <c r="K40" s="106"/>
      <c r="L40" s="57">
        <f>AA26</f>
        <v>0</v>
      </c>
      <c r="M40" s="8" t="str">
        <f t="shared" si="27"/>
        <v/>
      </c>
      <c r="N40" s="58">
        <f>AC26</f>
        <v>0</v>
      </c>
      <c r="O40" s="58">
        <f>AD26</f>
        <v>0</v>
      </c>
      <c r="P40" s="56" t="str">
        <f t="shared" si="28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">
      <c r="A41" s="42" t="s">
        <v>28</v>
      </c>
      <c r="B41" s="12">
        <f t="shared" si="23"/>
        <v>0</v>
      </c>
      <c r="C41" s="8" t="str">
        <f t="shared" si="29"/>
        <v/>
      </c>
      <c r="D41" s="13">
        <f t="shared" si="24"/>
        <v>0</v>
      </c>
      <c r="E41" s="14">
        <f t="shared" si="25"/>
        <v>0</v>
      </c>
      <c r="F41" s="21" t="str">
        <f t="shared" si="26"/>
        <v/>
      </c>
      <c r="G41" s="24"/>
      <c r="J41" s="107" t="s">
        <v>0</v>
      </c>
      <c r="K41" s="108"/>
      <c r="L41" s="79">
        <f>SUM(L35:L40)</f>
        <v>54</v>
      </c>
      <c r="M41" s="17">
        <f>SUM(M35:M40)</f>
        <v>1</v>
      </c>
      <c r="N41" s="80">
        <f>SUM(N35:N40)</f>
        <v>171935.75</v>
      </c>
      <c r="O41" s="81">
        <f>SUM(O35:O40)</f>
        <v>206103.65000000002</v>
      </c>
      <c r="P41" s="82">
        <f>SUM(P35:P40)</f>
        <v>0.99999999999999989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3" t="s">
        <v>29</v>
      </c>
      <c r="B42" s="12">
        <f t="shared" si="23"/>
        <v>20</v>
      </c>
      <c r="C42" s="8">
        <f t="shared" si="29"/>
        <v>0.37037037037037035</v>
      </c>
      <c r="D42" s="13">
        <f t="shared" si="24"/>
        <v>148696.34</v>
      </c>
      <c r="E42" s="14">
        <f t="shared" si="25"/>
        <v>179432.19</v>
      </c>
      <c r="F42" s="21">
        <f t="shared" si="26"/>
        <v>0.87059200552731597</v>
      </c>
      <c r="G42" s="24"/>
      <c r="H42" s="25"/>
      <c r="I42" s="60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s="51" customFormat="1" ht="30" customHeight="1" x14ac:dyDescent="0.25">
      <c r="A43" s="44" t="s">
        <v>32</v>
      </c>
      <c r="B43" s="12">
        <f t="shared" si="23"/>
        <v>34</v>
      </c>
      <c r="C43" s="8">
        <f t="shared" si="29"/>
        <v>0.62962962962962965</v>
      </c>
      <c r="D43" s="13">
        <f t="shared" si="24"/>
        <v>23239.41</v>
      </c>
      <c r="E43" s="14">
        <f t="shared" si="25"/>
        <v>26671.46</v>
      </c>
      <c r="F43" s="21">
        <f t="shared" si="26"/>
        <v>0.129407994472684</v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76" t="s">
        <v>45</v>
      </c>
      <c r="B44" s="12">
        <f t="shared" si="23"/>
        <v>0</v>
      </c>
      <c r="C44" s="8" t="str">
        <f t="shared" si="29"/>
        <v/>
      </c>
      <c r="D44" s="13">
        <f t="shared" si="24"/>
        <v>0</v>
      </c>
      <c r="E44" s="14">
        <f t="shared" si="25"/>
        <v>0</v>
      </c>
      <c r="F44" s="21" t="str">
        <f t="shared" ref="F44" si="30">IF(E44,E44/$E$48,"")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47</v>
      </c>
      <c r="B45" s="12">
        <f t="shared" si="23"/>
        <v>0</v>
      </c>
      <c r="C45" s="8" t="str">
        <f t="shared" si="29"/>
        <v/>
      </c>
      <c r="D45" s="13">
        <f t="shared" si="24"/>
        <v>0</v>
      </c>
      <c r="E45" s="14">
        <f t="shared" si="25"/>
        <v>0</v>
      </c>
      <c r="F45" s="21" t="str">
        <f>IF(E45,E45/$E$48,"")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40.9" customHeight="1" x14ac:dyDescent="0.25">
      <c r="A46" s="88" t="s">
        <v>53</v>
      </c>
      <c r="B46" s="12">
        <f t="shared" si="23"/>
        <v>0</v>
      </c>
      <c r="C46" s="8" t="str">
        <f t="shared" si="29"/>
        <v/>
      </c>
      <c r="D46" s="13">
        <f t="shared" si="24"/>
        <v>0</v>
      </c>
      <c r="E46" s="14">
        <f t="shared" si="25"/>
        <v>0</v>
      </c>
      <c r="F46" s="21" t="str">
        <f t="shared" ref="F46" si="31">IF(E46,E46/$E$48,"")</f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88" t="s">
        <v>52</v>
      </c>
      <c r="B47" s="12">
        <f t="shared" ref="B47" si="32">B25+G25+L25+Q25+AA25+V25</f>
        <v>0</v>
      </c>
      <c r="C47" s="8" t="str">
        <f t="shared" si="29"/>
        <v/>
      </c>
      <c r="D47" s="13">
        <f t="shared" ref="D47" si="33">D25+I25+N25+S25+AC25+X25</f>
        <v>0</v>
      </c>
      <c r="E47" s="14">
        <f t="shared" ref="E47" si="34">E25+J25+O25+T25+AD25+Y25</f>
        <v>0</v>
      </c>
      <c r="F47" s="21" t="str">
        <f>IF(E47,E47/$E$48,"")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30" customHeight="1" thickBot="1" x14ac:dyDescent="0.3">
      <c r="A48" s="61" t="s">
        <v>0</v>
      </c>
      <c r="B48" s="16">
        <f>SUM(B35:B47)</f>
        <v>54</v>
      </c>
      <c r="C48" s="17">
        <f>SUM(C35:C47)</f>
        <v>1</v>
      </c>
      <c r="D48" s="18">
        <f>SUM(D35:D47)</f>
        <v>171935.75</v>
      </c>
      <c r="E48" s="18">
        <f>SUM(E35:E47)</f>
        <v>206103.65</v>
      </c>
      <c r="F48" s="19">
        <f>SUM(F35:F47)</f>
        <v>1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ht="36" customHeight="1" x14ac:dyDescent="0.25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24" customFormat="1" ht="23.1" customHeight="1" x14ac:dyDescent="0.25">
      <c r="B50" s="25"/>
      <c r="H50" s="25"/>
      <c r="N50" s="25"/>
    </row>
    <row r="51" spans="1:33" s="24" customFormat="1" x14ac:dyDescent="0.25">
      <c r="B51" s="25"/>
      <c r="H51" s="25"/>
      <c r="N51" s="25"/>
    </row>
    <row r="52" spans="1:33" s="24" customForma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2:21" s="24" customFormat="1" x14ac:dyDescent="0.25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2:21" s="24" customFormat="1" x14ac:dyDescent="0.25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</sheetData>
  <sheetProtection algorithmName="SHA-512" hashValue="Z84uV02gs7sMTuGnedAFP2oLMBaEkrz346+uO6EGsHZ5BQb65RhSKRaN4JvyU1v8co7iHS6pTwlGu66IcF3aEA==" saltValue="BgbmDm4tM3QIG48lydkSmQ==" spinCount="100000" sheet="1" objects="1" scenarios="1"/>
  <mergeCells count="22">
    <mergeCell ref="J41:K41"/>
    <mergeCell ref="J35:K35"/>
    <mergeCell ref="J36:K36"/>
    <mergeCell ref="J37:K37"/>
    <mergeCell ref="J38:K38"/>
    <mergeCell ref="J40:K40"/>
    <mergeCell ref="J39:K39"/>
    <mergeCell ref="A28:Q28"/>
    <mergeCell ref="A30:H30"/>
    <mergeCell ref="A32:A34"/>
    <mergeCell ref="B32:F33"/>
    <mergeCell ref="J32:K34"/>
    <mergeCell ref="L32:P33"/>
    <mergeCell ref="A29:Q29"/>
    <mergeCell ref="B10:AE10"/>
    <mergeCell ref="A11:A12"/>
    <mergeCell ref="B11:F11"/>
    <mergeCell ref="G11:K11"/>
    <mergeCell ref="L11:P11"/>
    <mergeCell ref="Q11:U11"/>
    <mergeCell ref="AA11:AE11"/>
    <mergeCell ref="V11:Z11"/>
  </mergeCells>
  <hyperlinks>
    <hyperlink ref="A29" r:id="rId1" location="page=247" xr:uid="{983725FD-EE2B-4507-8556-1C983D717DBA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6:C47 M35:M40 C36:C45" formula="1"/>
    <ignoredError sqref="B8" unlocked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AG110"/>
  <sheetViews>
    <sheetView showGridLines="0" showZeros="0" zoomScale="70" zoomScaleNormal="70" workbookViewId="0">
      <selection activeCell="J7" sqref="J7"/>
    </sheetView>
  </sheetViews>
  <sheetFormatPr defaultColWidth="9.140625" defaultRowHeight="15" x14ac:dyDescent="0.25"/>
  <cols>
    <col min="1" max="1" width="26.140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tr">
        <f>'CONTRACTACIO 1r TR 2025'!C5</f>
        <v>ANY 2025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39</v>
      </c>
      <c r="B7" s="30" t="s">
        <v>56</v>
      </c>
      <c r="C7" s="31"/>
      <c r="D7" s="31"/>
      <c r="E7" s="31"/>
      <c r="F7" s="31"/>
      <c r="H7" s="69"/>
      <c r="I7" s="84" t="s">
        <v>46</v>
      </c>
      <c r="J7" s="85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Institut Barcelona Esports (IBE)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19.899999999999999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11" t="s">
        <v>6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3"/>
    </row>
    <row r="11" spans="1:31" ht="30" customHeight="1" thickBot="1" x14ac:dyDescent="0.3">
      <c r="A11" s="146" t="s">
        <v>10</v>
      </c>
      <c r="B11" s="114" t="s">
        <v>3</v>
      </c>
      <c r="C11" s="115"/>
      <c r="D11" s="115"/>
      <c r="E11" s="115"/>
      <c r="F11" s="116"/>
      <c r="G11" s="117" t="s">
        <v>1</v>
      </c>
      <c r="H11" s="118"/>
      <c r="I11" s="118"/>
      <c r="J11" s="118"/>
      <c r="K11" s="119"/>
      <c r="L11" s="132" t="s">
        <v>2</v>
      </c>
      <c r="M11" s="133"/>
      <c r="N11" s="133"/>
      <c r="O11" s="133"/>
      <c r="P11" s="133"/>
      <c r="Q11" s="120" t="s">
        <v>34</v>
      </c>
      <c r="R11" s="121"/>
      <c r="S11" s="121"/>
      <c r="T11" s="121"/>
      <c r="U11" s="122"/>
      <c r="V11" s="126" t="s">
        <v>5</v>
      </c>
      <c r="W11" s="127"/>
      <c r="X11" s="127"/>
      <c r="Y11" s="127"/>
      <c r="Z11" s="128"/>
      <c r="AA11" s="123" t="s">
        <v>4</v>
      </c>
      <c r="AB11" s="124"/>
      <c r="AC11" s="124"/>
      <c r="AD11" s="124"/>
      <c r="AE11" s="125"/>
    </row>
    <row r="12" spans="1:31" ht="39" customHeight="1" thickBot="1" x14ac:dyDescent="0.3">
      <c r="A12" s="147"/>
      <c r="B12" s="32" t="s">
        <v>7</v>
      </c>
      <c r="C12" s="33" t="s">
        <v>8</v>
      </c>
      <c r="D12" s="34" t="s">
        <v>43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 t="str">
        <f t="shared" ref="C13:C24" si="0">IF(B13,B13/$B$26,"")</f>
        <v/>
      </c>
      <c r="D13" s="4"/>
      <c r="E13" s="5"/>
      <c r="F13" s="97" t="str">
        <f t="shared" ref="F13:F25" si="1">IF(E13,E13/$E$26,"")</f>
        <v/>
      </c>
      <c r="G13" s="1"/>
      <c r="H13" s="96" t="str">
        <f t="shared" ref="H13:H24" si="2">IF(G13,G13/$G$26,"")</f>
        <v/>
      </c>
      <c r="I13" s="4"/>
      <c r="J13" s="5"/>
      <c r="K13" s="97" t="str">
        <f t="shared" ref="K13:K24" si="3">IF(J13,J13/$J$26,"")</f>
        <v/>
      </c>
      <c r="L13" s="1"/>
      <c r="M13" s="96" t="str">
        <f t="shared" ref="M13:M24" si="4">IF(L13,L13/$L$26,"")</f>
        <v/>
      </c>
      <c r="N13" s="4"/>
      <c r="O13" s="5"/>
      <c r="P13" s="97" t="str">
        <f t="shared" ref="P13:P24" si="5">IF(O13,O13/$O$26,"")</f>
        <v/>
      </c>
      <c r="Q13" s="1"/>
      <c r="R13" s="96" t="str">
        <f t="shared" ref="R13:R24" si="6">IF(Q13,Q13/$Q$26,"")</f>
        <v/>
      </c>
      <c r="S13" s="4"/>
      <c r="T13" s="5"/>
      <c r="U13" s="97" t="str">
        <f t="shared" ref="U13:U25" si="7">IF(T13,T13/$T$26,"")</f>
        <v/>
      </c>
      <c r="V13" s="1"/>
      <c r="W13" s="96" t="str">
        <f t="shared" ref="W13:W24" si="8">IF(V13,V13/$V$26,"")</f>
        <v/>
      </c>
      <c r="X13" s="4"/>
      <c r="Y13" s="5"/>
      <c r="Z13" s="97" t="str">
        <f t="shared" ref="Z13:Z24" si="9">IF(Y13,Y13/$Y$26,"")</f>
        <v/>
      </c>
      <c r="AA13" s="1"/>
      <c r="AB13" s="96" t="str">
        <f t="shared" ref="AB13:AB24" si="10">IF(AA13,AA13/$AA$26,"")</f>
        <v/>
      </c>
      <c r="AC13" s="4"/>
      <c r="AD13" s="5"/>
      <c r="AE13" s="97" t="str">
        <f t="shared" ref="AE13:AE24" si="11">IF(AD13,AD13/$AD$26,"")</f>
        <v/>
      </c>
    </row>
    <row r="14" spans="1:31" s="40" customFormat="1" ht="36" customHeight="1" x14ac:dyDescent="0.25">
      <c r="A14" s="41" t="s">
        <v>18</v>
      </c>
      <c r="B14" s="2"/>
      <c r="C14" s="96" t="str">
        <f t="shared" si="0"/>
        <v/>
      </c>
      <c r="D14" s="6"/>
      <c r="E14" s="7"/>
      <c r="F14" s="97"/>
      <c r="G14" s="2"/>
      <c r="H14" s="96" t="str">
        <f t="shared" si="2"/>
        <v/>
      </c>
      <c r="I14" s="6"/>
      <c r="J14" s="7"/>
      <c r="K14" s="97" t="str">
        <f t="shared" si="3"/>
        <v/>
      </c>
      <c r="L14" s="2"/>
      <c r="M14" s="96" t="str">
        <f t="shared" si="4"/>
        <v/>
      </c>
      <c r="N14" s="6"/>
      <c r="O14" s="7"/>
      <c r="P14" s="97" t="str">
        <f t="shared" si="5"/>
        <v/>
      </c>
      <c r="Q14" s="2"/>
      <c r="R14" s="96" t="str">
        <f t="shared" si="6"/>
        <v/>
      </c>
      <c r="S14" s="6"/>
      <c r="T14" s="7"/>
      <c r="U14" s="97" t="str">
        <f t="shared" si="7"/>
        <v/>
      </c>
      <c r="V14" s="2"/>
      <c r="W14" s="96" t="str">
        <f t="shared" si="8"/>
        <v/>
      </c>
      <c r="X14" s="6"/>
      <c r="Y14" s="7"/>
      <c r="Z14" s="97" t="str">
        <f t="shared" si="9"/>
        <v/>
      </c>
      <c r="AA14" s="2"/>
      <c r="AB14" s="96" t="str">
        <f t="shared" si="10"/>
        <v/>
      </c>
      <c r="AC14" s="6"/>
      <c r="AD14" s="7"/>
      <c r="AE14" s="97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/>
      <c r="H15" s="96" t="str">
        <f t="shared" si="2"/>
        <v/>
      </c>
      <c r="I15" s="6"/>
      <c r="J15" s="7"/>
      <c r="K15" s="97" t="str">
        <f t="shared" si="3"/>
        <v/>
      </c>
      <c r="L15" s="2"/>
      <c r="M15" s="96" t="str">
        <f t="shared" si="4"/>
        <v/>
      </c>
      <c r="N15" s="6"/>
      <c r="O15" s="7"/>
      <c r="P15" s="97" t="str">
        <f t="shared" si="5"/>
        <v/>
      </c>
      <c r="Q15" s="2"/>
      <c r="R15" s="96" t="str">
        <f t="shared" si="6"/>
        <v/>
      </c>
      <c r="S15" s="6"/>
      <c r="T15" s="7"/>
      <c r="U15" s="97" t="str">
        <f t="shared" si="7"/>
        <v/>
      </c>
      <c r="V15" s="2"/>
      <c r="W15" s="96" t="str">
        <f t="shared" si="8"/>
        <v/>
      </c>
      <c r="X15" s="6"/>
      <c r="Y15" s="7"/>
      <c r="Z15" s="97" t="str">
        <f t="shared" si="9"/>
        <v/>
      </c>
      <c r="AA15" s="2"/>
      <c r="AB15" s="96" t="str">
        <f t="shared" si="10"/>
        <v/>
      </c>
      <c r="AC15" s="6"/>
      <c r="AD15" s="7"/>
      <c r="AE15" s="97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 t="shared" si="4"/>
        <v/>
      </c>
      <c r="N16" s="6"/>
      <c r="O16" s="7"/>
      <c r="P16" s="97" t="str">
        <f t="shared" si="5"/>
        <v/>
      </c>
      <c r="Q16" s="2"/>
      <c r="R16" s="96" t="str">
        <f t="shared" si="6"/>
        <v/>
      </c>
      <c r="S16" s="6"/>
      <c r="T16" s="7"/>
      <c r="U16" s="97" t="str">
        <f t="shared" si="7"/>
        <v/>
      </c>
      <c r="V16" s="2"/>
      <c r="W16" s="96" t="str">
        <f t="shared" si="8"/>
        <v/>
      </c>
      <c r="X16" s="6"/>
      <c r="Y16" s="7"/>
      <c r="Z16" s="97" t="str">
        <f t="shared" si="9"/>
        <v/>
      </c>
      <c r="AA16" s="2"/>
      <c r="AB16" s="96" t="str">
        <f t="shared" si="10"/>
        <v/>
      </c>
      <c r="AC16" s="6"/>
      <c r="AD16" s="7"/>
      <c r="AE16" s="97" t="str">
        <f t="shared" si="11"/>
        <v/>
      </c>
    </row>
    <row r="17" spans="1:31" s="40" customFormat="1" ht="36" customHeight="1" x14ac:dyDescent="0.25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 t="str">
        <f t="shared" si="4"/>
        <v/>
      </c>
      <c r="N17" s="6"/>
      <c r="O17" s="7"/>
      <c r="P17" s="97" t="str">
        <f t="shared" si="5"/>
        <v/>
      </c>
      <c r="Q17" s="3"/>
      <c r="R17" s="96" t="str">
        <f t="shared" si="6"/>
        <v/>
      </c>
      <c r="S17" s="6"/>
      <c r="T17" s="7"/>
      <c r="U17" s="97" t="str">
        <f t="shared" si="7"/>
        <v/>
      </c>
      <c r="V17" s="3"/>
      <c r="W17" s="96" t="str">
        <f t="shared" si="8"/>
        <v/>
      </c>
      <c r="X17" s="6"/>
      <c r="Y17" s="7"/>
      <c r="Z17" s="97" t="str">
        <f t="shared" si="9"/>
        <v/>
      </c>
      <c r="AA17" s="3"/>
      <c r="AB17" s="96" t="str">
        <f t="shared" si="10"/>
        <v/>
      </c>
      <c r="AC17" s="6"/>
      <c r="AD17" s="7"/>
      <c r="AE17" s="97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/>
      <c r="H18" s="98" t="str">
        <f t="shared" si="2"/>
        <v/>
      </c>
      <c r="I18" s="65"/>
      <c r="J18" s="66"/>
      <c r="K18" s="99" t="str">
        <f t="shared" si="3"/>
        <v/>
      </c>
      <c r="L18" s="67"/>
      <c r="M18" s="98" t="str">
        <f t="shared" si="4"/>
        <v/>
      </c>
      <c r="N18" s="65"/>
      <c r="O18" s="66"/>
      <c r="P18" s="99" t="str">
        <f t="shared" si="5"/>
        <v/>
      </c>
      <c r="Q18" s="67"/>
      <c r="R18" s="98" t="str">
        <f t="shared" si="6"/>
        <v/>
      </c>
      <c r="S18" s="65"/>
      <c r="T18" s="66"/>
      <c r="U18" s="99" t="str">
        <f t="shared" si="7"/>
        <v/>
      </c>
      <c r="V18" s="67"/>
      <c r="W18" s="98" t="str">
        <f t="shared" si="8"/>
        <v/>
      </c>
      <c r="X18" s="65"/>
      <c r="Y18" s="66"/>
      <c r="Z18" s="99" t="str">
        <f t="shared" si="9"/>
        <v/>
      </c>
      <c r="AA18" s="67"/>
      <c r="AB18" s="96" t="str">
        <f t="shared" si="10"/>
        <v/>
      </c>
      <c r="AC18" s="65"/>
      <c r="AD18" s="66"/>
      <c r="AE18" s="99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/>
      <c r="H19" s="96" t="str">
        <f t="shared" si="2"/>
        <v/>
      </c>
      <c r="I19" s="6"/>
      <c r="J19" s="7"/>
      <c r="K19" s="97" t="str">
        <f t="shared" si="3"/>
        <v/>
      </c>
      <c r="L19" s="2"/>
      <c r="M19" s="96" t="str">
        <f t="shared" si="4"/>
        <v/>
      </c>
      <c r="N19" s="6"/>
      <c r="O19" s="7"/>
      <c r="P19" s="97" t="str">
        <f t="shared" si="5"/>
        <v/>
      </c>
      <c r="Q19" s="2"/>
      <c r="R19" s="96" t="str">
        <f t="shared" si="6"/>
        <v/>
      </c>
      <c r="S19" s="6"/>
      <c r="T19" s="7"/>
      <c r="U19" s="97" t="str">
        <f t="shared" si="7"/>
        <v/>
      </c>
      <c r="V19" s="2"/>
      <c r="W19" s="96" t="str">
        <f t="shared" si="8"/>
        <v/>
      </c>
      <c r="X19" s="6"/>
      <c r="Y19" s="7"/>
      <c r="Z19" s="97" t="str">
        <f t="shared" si="9"/>
        <v/>
      </c>
      <c r="AA19" s="2"/>
      <c r="AB19" s="96" t="str">
        <f t="shared" si="10"/>
        <v/>
      </c>
      <c r="AC19" s="6"/>
      <c r="AD19" s="7"/>
      <c r="AE19" s="97" t="str">
        <f t="shared" si="11"/>
        <v/>
      </c>
    </row>
    <row r="20" spans="1:31" s="75" customFormat="1" ht="36" customHeight="1" x14ac:dyDescent="0.25">
      <c r="A20" s="76" t="s">
        <v>29</v>
      </c>
      <c r="B20" s="64"/>
      <c r="C20" s="98" t="str">
        <f t="shared" si="0"/>
        <v/>
      </c>
      <c r="D20" s="65"/>
      <c r="E20" s="66"/>
      <c r="F20" s="97" t="str">
        <f t="shared" si="1"/>
        <v/>
      </c>
      <c r="G20" s="64"/>
      <c r="H20" s="98" t="str">
        <f t="shared" si="2"/>
        <v/>
      </c>
      <c r="I20" s="65"/>
      <c r="J20" s="66"/>
      <c r="K20" s="99" t="str">
        <f t="shared" si="3"/>
        <v/>
      </c>
      <c r="L20" s="64"/>
      <c r="M20" s="98" t="str">
        <f t="shared" si="4"/>
        <v/>
      </c>
      <c r="N20" s="65"/>
      <c r="O20" s="66"/>
      <c r="P20" s="99" t="str">
        <f t="shared" si="5"/>
        <v/>
      </c>
      <c r="Q20" s="64"/>
      <c r="R20" s="98" t="str">
        <f t="shared" si="6"/>
        <v/>
      </c>
      <c r="S20" s="65"/>
      <c r="T20" s="66"/>
      <c r="U20" s="99" t="str">
        <f t="shared" si="7"/>
        <v/>
      </c>
      <c r="V20" s="64"/>
      <c r="W20" s="98" t="str">
        <f t="shared" si="8"/>
        <v/>
      </c>
      <c r="X20" s="65"/>
      <c r="Y20" s="66"/>
      <c r="Z20" s="99" t="str">
        <f t="shared" si="9"/>
        <v/>
      </c>
      <c r="AA20" s="64"/>
      <c r="AB20" s="96" t="str">
        <f t="shared" si="10"/>
        <v/>
      </c>
      <c r="AC20" s="65"/>
      <c r="AD20" s="66"/>
      <c r="AE20" s="99" t="str">
        <f t="shared" si="11"/>
        <v/>
      </c>
    </row>
    <row r="21" spans="1:31" s="40" customFormat="1" ht="39.950000000000003" customHeight="1" x14ac:dyDescent="0.25">
      <c r="A21" s="44" t="s">
        <v>42</v>
      </c>
      <c r="B21" s="2"/>
      <c r="C21" s="96" t="str">
        <f t="shared" si="0"/>
        <v/>
      </c>
      <c r="D21" s="6"/>
      <c r="E21" s="7"/>
      <c r="F21" s="97" t="str">
        <f t="shared" si="1"/>
        <v/>
      </c>
      <c r="G21" s="2"/>
      <c r="H21" s="96" t="str">
        <f t="shared" si="2"/>
        <v/>
      </c>
      <c r="I21" s="6"/>
      <c r="J21" s="7"/>
      <c r="K21" s="97" t="str">
        <f t="shared" si="3"/>
        <v/>
      </c>
      <c r="L21" s="2"/>
      <c r="M21" s="96" t="str">
        <f t="shared" si="4"/>
        <v/>
      </c>
      <c r="N21" s="6"/>
      <c r="O21" s="7"/>
      <c r="P21" s="97" t="str">
        <f t="shared" si="5"/>
        <v/>
      </c>
      <c r="Q21" s="2"/>
      <c r="R21" s="96" t="str">
        <f t="shared" si="6"/>
        <v/>
      </c>
      <c r="S21" s="6"/>
      <c r="T21" s="7"/>
      <c r="U21" s="97" t="str">
        <f t="shared" si="7"/>
        <v/>
      </c>
      <c r="V21" s="2"/>
      <c r="W21" s="96" t="str">
        <f t="shared" si="8"/>
        <v/>
      </c>
      <c r="X21" s="6"/>
      <c r="Y21" s="7"/>
      <c r="Z21" s="97" t="str">
        <f t="shared" si="9"/>
        <v/>
      </c>
      <c r="AA21" s="2"/>
      <c r="AB21" s="96" t="str">
        <f t="shared" si="10"/>
        <v/>
      </c>
      <c r="AC21" s="6"/>
      <c r="AD21" s="7"/>
      <c r="AE21" s="97" t="str">
        <f t="shared" si="11"/>
        <v/>
      </c>
    </row>
    <row r="22" spans="1:31" s="40" customFormat="1" ht="39.950000000000003" customHeight="1" x14ac:dyDescent="0.25">
      <c r="A22" s="76" t="s">
        <v>45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6"/>
      <c r="J22" s="7"/>
      <c r="K22" s="97" t="str">
        <f t="shared" si="3"/>
        <v/>
      </c>
      <c r="L22" s="2"/>
      <c r="M22" s="96" t="str">
        <f t="shared" si="4"/>
        <v/>
      </c>
      <c r="N22" s="6"/>
      <c r="O22" s="7"/>
      <c r="P22" s="97" t="str">
        <f t="shared" si="5"/>
        <v/>
      </c>
      <c r="Q22" s="2"/>
      <c r="R22" s="96" t="str">
        <f t="shared" si="6"/>
        <v/>
      </c>
      <c r="S22" s="6"/>
      <c r="T22" s="7"/>
      <c r="U22" s="97" t="str">
        <f t="shared" si="7"/>
        <v/>
      </c>
      <c r="V22" s="2"/>
      <c r="W22" s="96" t="str">
        <f t="shared" si="8"/>
        <v/>
      </c>
      <c r="X22" s="6"/>
      <c r="Y22" s="7"/>
      <c r="Z22" s="97" t="str">
        <f t="shared" si="9"/>
        <v/>
      </c>
      <c r="AA22" s="2"/>
      <c r="AB22" s="96" t="str">
        <f t="shared" si="10"/>
        <v/>
      </c>
      <c r="AC22" s="6"/>
      <c r="AD22" s="7"/>
      <c r="AE22" s="97" t="str">
        <f t="shared" si="11"/>
        <v/>
      </c>
    </row>
    <row r="23" spans="1:31" s="40" customFormat="1" ht="39.950000000000003" customHeight="1" x14ac:dyDescent="0.25">
      <c r="A23" s="88" t="s">
        <v>47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6"/>
      <c r="J23" s="7"/>
      <c r="K23" s="97" t="str">
        <f t="shared" si="3"/>
        <v/>
      </c>
      <c r="L23" s="2"/>
      <c r="M23" s="96" t="str">
        <f t="shared" si="4"/>
        <v/>
      </c>
      <c r="N23" s="6"/>
      <c r="O23" s="7"/>
      <c r="P23" s="97" t="str">
        <f t="shared" si="5"/>
        <v/>
      </c>
      <c r="Q23" s="2"/>
      <c r="R23" s="96" t="str">
        <f t="shared" si="6"/>
        <v/>
      </c>
      <c r="S23" s="6"/>
      <c r="T23" s="7"/>
      <c r="U23" s="97" t="str">
        <f t="shared" si="7"/>
        <v/>
      </c>
      <c r="V23" s="2"/>
      <c r="W23" s="96" t="str">
        <f t="shared" si="8"/>
        <v/>
      </c>
      <c r="X23" s="6"/>
      <c r="Y23" s="7"/>
      <c r="Z23" s="97" t="str">
        <f t="shared" si="9"/>
        <v/>
      </c>
      <c r="AA23" s="2"/>
      <c r="AB23" s="96" t="str">
        <f t="shared" si="10"/>
        <v/>
      </c>
      <c r="AC23" s="6"/>
      <c r="AD23" s="7"/>
      <c r="AE23" s="97" t="str">
        <f t="shared" si="11"/>
        <v/>
      </c>
    </row>
    <row r="24" spans="1:31" s="40" customFormat="1" ht="39.950000000000003" customHeight="1" x14ac:dyDescent="0.25">
      <c r="A24" s="88" t="s">
        <v>53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2"/>
        <v/>
      </c>
      <c r="I24" s="91"/>
      <c r="J24" s="95"/>
      <c r="K24" s="97" t="str">
        <f t="shared" si="3"/>
        <v/>
      </c>
      <c r="L24" s="2"/>
      <c r="M24" s="96" t="str">
        <f t="shared" si="4"/>
        <v/>
      </c>
      <c r="N24" s="6"/>
      <c r="O24" s="7"/>
      <c r="P24" s="97" t="str">
        <f t="shared" si="5"/>
        <v/>
      </c>
      <c r="Q24" s="2"/>
      <c r="R24" s="96" t="str">
        <f t="shared" si="6"/>
        <v/>
      </c>
      <c r="S24" s="6"/>
      <c r="T24" s="7"/>
      <c r="U24" s="97" t="str">
        <f t="shared" si="7"/>
        <v/>
      </c>
      <c r="V24" s="2"/>
      <c r="W24" s="96" t="str">
        <f t="shared" si="8"/>
        <v/>
      </c>
      <c r="X24" s="93"/>
      <c r="Y24" s="94"/>
      <c r="Z24" s="97" t="str">
        <f t="shared" si="9"/>
        <v/>
      </c>
      <c r="AA24" s="2"/>
      <c r="AB24" s="96" t="str">
        <f t="shared" si="10"/>
        <v/>
      </c>
      <c r="AC24" s="6"/>
      <c r="AD24" s="7"/>
      <c r="AE24" s="97" t="str">
        <f t="shared" si="11"/>
        <v/>
      </c>
    </row>
    <row r="25" spans="1:31" s="40" customFormat="1" ht="36" customHeight="1" x14ac:dyDescent="0.25">
      <c r="A25" s="90" t="s">
        <v>52</v>
      </c>
      <c r="B25" s="64"/>
      <c r="C25" s="98" t="str">
        <f t="shared" ref="C25" si="12">IF(B25,B25/$B$26,"")</f>
        <v/>
      </c>
      <c r="D25" s="65"/>
      <c r="E25" s="66"/>
      <c r="F25" s="99" t="str">
        <f t="shared" si="1"/>
        <v/>
      </c>
      <c r="G25" s="64"/>
      <c r="H25" s="98" t="str">
        <f t="shared" ref="H25" si="13">IF(G25,G25/$G$26,"")</f>
        <v/>
      </c>
      <c r="I25" s="65"/>
      <c r="J25" s="66"/>
      <c r="K25" s="99" t="str">
        <f t="shared" ref="K25" si="14">IF(J25,J25/$J$26,"")</f>
        <v/>
      </c>
      <c r="L25" s="64"/>
      <c r="M25" s="98" t="str">
        <f t="shared" ref="M25" si="15">IF(L25,L25/$L$26,"")</f>
        <v/>
      </c>
      <c r="N25" s="65"/>
      <c r="O25" s="66"/>
      <c r="P25" s="99" t="str">
        <f t="shared" ref="P25" si="16">IF(O25,O25/$O$26,"")</f>
        <v/>
      </c>
      <c r="Q25" s="64"/>
      <c r="R25" s="98" t="str">
        <f t="shared" ref="R25" si="17">IF(Q25,Q25/$Q$26,"")</f>
        <v/>
      </c>
      <c r="S25" s="65"/>
      <c r="T25" s="66"/>
      <c r="U25" s="99" t="str">
        <f t="shared" si="7"/>
        <v/>
      </c>
      <c r="V25" s="64"/>
      <c r="W25" s="98" t="str">
        <f t="shared" ref="W25" si="18">IF(V25,V25/$V$26,"")</f>
        <v/>
      </c>
      <c r="X25" s="65"/>
      <c r="Y25" s="66"/>
      <c r="Z25" s="99" t="str">
        <f t="shared" ref="Z25" si="19">IF(Y25,Y25/$Y$26,"")</f>
        <v/>
      </c>
      <c r="AA25" s="64"/>
      <c r="AB25" s="96" t="str">
        <f t="shared" ref="AB25" si="20">IF(AA25,AA25/$AA$26,"")</f>
        <v/>
      </c>
      <c r="AC25" s="65"/>
      <c r="AD25" s="66"/>
      <c r="AE25" s="99" t="str">
        <f t="shared" ref="AE25" si="21">IF(AD25,AD25/$AD$26,"")</f>
        <v/>
      </c>
    </row>
    <row r="26" spans="1:31" ht="33" customHeight="1" thickBot="1" x14ac:dyDescent="0.3">
      <c r="A26" s="78" t="s">
        <v>0</v>
      </c>
      <c r="B26" s="100">
        <f t="shared" ref="B26:AE26" si="22">SUM(B13:B25)</f>
        <v>0</v>
      </c>
      <c r="C26" s="101">
        <f t="shared" si="22"/>
        <v>0</v>
      </c>
      <c r="D26" s="102">
        <f t="shared" si="22"/>
        <v>0</v>
      </c>
      <c r="E26" s="102">
        <f t="shared" si="22"/>
        <v>0</v>
      </c>
      <c r="F26" s="103">
        <f t="shared" si="22"/>
        <v>0</v>
      </c>
      <c r="G26" s="100">
        <f t="shared" si="22"/>
        <v>0</v>
      </c>
      <c r="H26" s="101">
        <f t="shared" si="22"/>
        <v>0</v>
      </c>
      <c r="I26" s="102">
        <f t="shared" si="22"/>
        <v>0</v>
      </c>
      <c r="J26" s="102">
        <f t="shared" si="22"/>
        <v>0</v>
      </c>
      <c r="K26" s="103">
        <f t="shared" si="22"/>
        <v>0</v>
      </c>
      <c r="L26" s="100">
        <f t="shared" si="22"/>
        <v>0</v>
      </c>
      <c r="M26" s="101">
        <f t="shared" si="22"/>
        <v>0</v>
      </c>
      <c r="N26" s="102">
        <f t="shared" si="22"/>
        <v>0</v>
      </c>
      <c r="O26" s="102">
        <f t="shared" si="22"/>
        <v>0</v>
      </c>
      <c r="P26" s="103">
        <f t="shared" si="22"/>
        <v>0</v>
      </c>
      <c r="Q26" s="100">
        <f t="shared" si="22"/>
        <v>0</v>
      </c>
      <c r="R26" s="101">
        <f t="shared" si="22"/>
        <v>0</v>
      </c>
      <c r="S26" s="102">
        <f t="shared" si="22"/>
        <v>0</v>
      </c>
      <c r="T26" s="102">
        <f t="shared" si="22"/>
        <v>0</v>
      </c>
      <c r="U26" s="103">
        <f t="shared" si="22"/>
        <v>0</v>
      </c>
      <c r="V26" s="100">
        <f t="shared" si="22"/>
        <v>0</v>
      </c>
      <c r="W26" s="101">
        <f t="shared" si="22"/>
        <v>0</v>
      </c>
      <c r="X26" s="102">
        <f t="shared" si="22"/>
        <v>0</v>
      </c>
      <c r="Y26" s="102">
        <f t="shared" si="22"/>
        <v>0</v>
      </c>
      <c r="Z26" s="103">
        <f t="shared" si="22"/>
        <v>0</v>
      </c>
      <c r="AA26" s="100">
        <f t="shared" si="22"/>
        <v>0</v>
      </c>
      <c r="AB26" s="101">
        <f t="shared" si="22"/>
        <v>0</v>
      </c>
      <c r="AC26" s="102">
        <f t="shared" si="22"/>
        <v>0</v>
      </c>
      <c r="AD26" s="102">
        <f t="shared" si="22"/>
        <v>0</v>
      </c>
      <c r="AE26" s="103">
        <f t="shared" si="22"/>
        <v>0</v>
      </c>
    </row>
    <row r="27" spans="1:31" s="24" customFormat="1" ht="18.75" customHeight="1" x14ac:dyDescent="0.25">
      <c r="B27" s="25"/>
      <c r="H27" s="25"/>
      <c r="N27" s="25"/>
    </row>
    <row r="28" spans="1:31" s="47" customFormat="1" ht="34.15" customHeight="1" x14ac:dyDescent="0.25">
      <c r="A28" s="152" t="s">
        <v>61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149999999999999" customHeight="1" x14ac:dyDescent="0.25">
      <c r="A29" s="153" t="s">
        <v>59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" customHeight="1" x14ac:dyDescent="0.25">
      <c r="A30" s="148" t="s">
        <v>36</v>
      </c>
      <c r="B30" s="148"/>
      <c r="C30" s="148"/>
      <c r="D30" s="148"/>
      <c r="E30" s="148"/>
      <c r="F30" s="148"/>
      <c r="G30" s="148"/>
      <c r="H30" s="148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18" customHeight="1" thickBot="1" x14ac:dyDescent="0.3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x14ac:dyDescent="0.25">
      <c r="A32" s="129" t="s">
        <v>10</v>
      </c>
      <c r="B32" s="134" t="s">
        <v>17</v>
      </c>
      <c r="C32" s="135"/>
      <c r="D32" s="135"/>
      <c r="E32" s="135"/>
      <c r="F32" s="136"/>
      <c r="G32" s="24"/>
      <c r="J32" s="140" t="s">
        <v>15</v>
      </c>
      <c r="K32" s="141"/>
      <c r="L32" s="134" t="s">
        <v>16</v>
      </c>
      <c r="M32" s="135"/>
      <c r="N32" s="135"/>
      <c r="O32" s="135"/>
      <c r="P32" s="136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18" customHeight="1" thickBot="1" x14ac:dyDescent="0.3">
      <c r="A33" s="130"/>
      <c r="B33" s="149"/>
      <c r="C33" s="150"/>
      <c r="D33" s="150"/>
      <c r="E33" s="150"/>
      <c r="F33" s="151"/>
      <c r="G33" s="24"/>
      <c r="J33" s="142"/>
      <c r="K33" s="143"/>
      <c r="L33" s="137"/>
      <c r="M33" s="138"/>
      <c r="N33" s="138"/>
      <c r="O33" s="138"/>
      <c r="P33" s="139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5" customHeight="1" thickBot="1" x14ac:dyDescent="0.3">
      <c r="A34" s="131"/>
      <c r="B34" s="52" t="s">
        <v>14</v>
      </c>
      <c r="C34" s="33" t="s">
        <v>8</v>
      </c>
      <c r="D34" s="34" t="s">
        <v>30</v>
      </c>
      <c r="E34" s="35" t="s">
        <v>31</v>
      </c>
      <c r="F34" s="53" t="s">
        <v>9</v>
      </c>
      <c r="J34" s="144"/>
      <c r="K34" s="145"/>
      <c r="L34" s="52" t="s">
        <v>14</v>
      </c>
      <c r="M34" s="33" t="s">
        <v>8</v>
      </c>
      <c r="N34" s="34" t="s">
        <v>30</v>
      </c>
      <c r="O34" s="35" t="s">
        <v>31</v>
      </c>
      <c r="P34" s="53" t="s">
        <v>9</v>
      </c>
    </row>
    <row r="35" spans="1:33" s="24" customFormat="1" ht="30" customHeight="1" x14ac:dyDescent="0.25">
      <c r="A35" s="39" t="s">
        <v>25</v>
      </c>
      <c r="B35" s="9">
        <f t="shared" ref="B35:B46" si="23">B13+G13+L13+Q13+AA13+V13</f>
        <v>0</v>
      </c>
      <c r="C35" s="8" t="str">
        <f t="shared" ref="C35:C43" si="24">IF(B35,B35/$B$48,"")</f>
        <v/>
      </c>
      <c r="D35" s="10">
        <f t="shared" ref="D35:D46" si="25">D13+I13+N13+S13+AC13+X13</f>
        <v>0</v>
      </c>
      <c r="E35" s="11">
        <f t="shared" ref="E35:E46" si="26">E13+J13+O13+T13+AD13+Y13</f>
        <v>0</v>
      </c>
      <c r="F35" s="21" t="str">
        <f t="shared" ref="F35:F44" si="27">IF(E35,E35/$E$48,"")</f>
        <v/>
      </c>
      <c r="J35" s="109" t="s">
        <v>3</v>
      </c>
      <c r="K35" s="110"/>
      <c r="L35" s="54">
        <f>B26</f>
        <v>0</v>
      </c>
      <c r="M35" s="8" t="str">
        <f>IF(L35,L35/$L$41,"")</f>
        <v/>
      </c>
      <c r="N35" s="55">
        <f>D26</f>
        <v>0</v>
      </c>
      <c r="O35" s="55">
        <f>E26</f>
        <v>0</v>
      </c>
      <c r="P35" s="56" t="str">
        <f>IF(O35,O35/$O$41,"")</f>
        <v/>
      </c>
    </row>
    <row r="36" spans="1:33" s="24" customFormat="1" ht="30" customHeight="1" x14ac:dyDescent="0.25">
      <c r="A36" s="41" t="s">
        <v>18</v>
      </c>
      <c r="B36" s="12">
        <f t="shared" si="23"/>
        <v>0</v>
      </c>
      <c r="C36" s="8" t="str">
        <f t="shared" si="24"/>
        <v/>
      </c>
      <c r="D36" s="13">
        <f t="shared" si="25"/>
        <v>0</v>
      </c>
      <c r="E36" s="14">
        <f t="shared" si="26"/>
        <v>0</v>
      </c>
      <c r="F36" s="21" t="str">
        <f t="shared" si="27"/>
        <v/>
      </c>
      <c r="J36" s="105" t="s">
        <v>1</v>
      </c>
      <c r="K36" s="106"/>
      <c r="L36" s="57">
        <f>G26</f>
        <v>0</v>
      </c>
      <c r="M36" s="8" t="str">
        <f>IF(L36,L36/$L$41,"")</f>
        <v/>
      </c>
      <c r="N36" s="58">
        <f>I26</f>
        <v>0</v>
      </c>
      <c r="O36" s="58">
        <f>J26</f>
        <v>0</v>
      </c>
      <c r="P36" s="56" t="str">
        <f>IF(O36,O36/$O$41,"")</f>
        <v/>
      </c>
    </row>
    <row r="37" spans="1:33" ht="30" customHeight="1" x14ac:dyDescent="0.25">
      <c r="A37" s="41" t="s">
        <v>19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G37" s="24"/>
      <c r="J37" s="105" t="s">
        <v>2</v>
      </c>
      <c r="K37" s="106"/>
      <c r="L37" s="57">
        <f>L26</f>
        <v>0</v>
      </c>
      <c r="M37" s="8" t="str">
        <f>IF(L37,L37/$L$41,"")</f>
        <v/>
      </c>
      <c r="N37" s="58">
        <f>N26</f>
        <v>0</v>
      </c>
      <c r="O37" s="58">
        <f>O26</f>
        <v>0</v>
      </c>
      <c r="P37" s="56" t="str">
        <f>IF(O37,O37/$O$41,"")</f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26</v>
      </c>
      <c r="B38" s="12">
        <f t="shared" si="23"/>
        <v>0</v>
      </c>
      <c r="C38" s="8" t="str">
        <f t="shared" si="24"/>
        <v/>
      </c>
      <c r="D38" s="13">
        <f t="shared" si="25"/>
        <v>0</v>
      </c>
      <c r="E38" s="14">
        <f t="shared" si="26"/>
        <v>0</v>
      </c>
      <c r="F38" s="21" t="str">
        <f t="shared" si="27"/>
        <v/>
      </c>
      <c r="G38" s="24"/>
      <c r="J38" s="105" t="s">
        <v>34</v>
      </c>
      <c r="K38" s="106"/>
      <c r="L38" s="57">
        <f>Q26</f>
        <v>0</v>
      </c>
      <c r="M38" s="8" t="str">
        <f>IF(L38,L38/$L$41,"")</f>
        <v/>
      </c>
      <c r="N38" s="58">
        <f>S26</f>
        <v>0</v>
      </c>
      <c r="O38" s="58">
        <f>T26</f>
        <v>0</v>
      </c>
      <c r="P38" s="56" t="str">
        <f>IF(O38,O38/$O$41,"")</f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27</v>
      </c>
      <c r="B39" s="15">
        <f t="shared" si="23"/>
        <v>0</v>
      </c>
      <c r="C39" s="8" t="str">
        <f t="shared" si="24"/>
        <v/>
      </c>
      <c r="D39" s="13">
        <f t="shared" si="25"/>
        <v>0</v>
      </c>
      <c r="E39" s="22">
        <f t="shared" si="26"/>
        <v>0</v>
      </c>
      <c r="F39" s="21" t="str">
        <f t="shared" si="27"/>
        <v/>
      </c>
      <c r="G39" s="24"/>
      <c r="J39" s="105" t="s">
        <v>5</v>
      </c>
      <c r="K39" s="106"/>
      <c r="L39" s="57">
        <f>V26</f>
        <v>0</v>
      </c>
      <c r="M39" s="8" t="str">
        <f>IF(L39,L39/$L$41,"")</f>
        <v/>
      </c>
      <c r="N39" s="58">
        <f>X26</f>
        <v>0</v>
      </c>
      <c r="O39" s="58">
        <f>Y26</f>
        <v>0</v>
      </c>
      <c r="P39" s="56" t="str">
        <f>IF(O39,O39/$O$41,"")</f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2" t="s">
        <v>33</v>
      </c>
      <c r="B40" s="15">
        <f t="shared" si="23"/>
        <v>0</v>
      </c>
      <c r="C40" s="8" t="str">
        <f t="shared" si="24"/>
        <v/>
      </c>
      <c r="D40" s="13">
        <f t="shared" si="25"/>
        <v>0</v>
      </c>
      <c r="E40" s="22">
        <f t="shared" si="26"/>
        <v>0</v>
      </c>
      <c r="F40" s="21" t="str">
        <f t="shared" si="27"/>
        <v/>
      </c>
      <c r="G40" s="24"/>
      <c r="J40" s="105" t="s">
        <v>4</v>
      </c>
      <c r="K40" s="106"/>
      <c r="L40" s="57">
        <f>AA26</f>
        <v>0</v>
      </c>
      <c r="M40" s="8" t="str">
        <f t="shared" ref="M40" si="28">IF(L40,L40/$L$41,"")</f>
        <v/>
      </c>
      <c r="N40" s="58">
        <f>AC26</f>
        <v>0</v>
      </c>
      <c r="O40" s="58">
        <f>AD26</f>
        <v>0</v>
      </c>
      <c r="P40" s="56" t="str">
        <f t="shared" ref="P40" si="29">IF(O40,O40/$O$41,"")</f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">
      <c r="A41" s="42" t="s">
        <v>28</v>
      </c>
      <c r="B41" s="12">
        <f t="shared" si="23"/>
        <v>0</v>
      </c>
      <c r="C41" s="8" t="str">
        <f t="shared" si="24"/>
        <v/>
      </c>
      <c r="D41" s="13">
        <f t="shared" si="25"/>
        <v>0</v>
      </c>
      <c r="E41" s="14">
        <f t="shared" si="26"/>
        <v>0</v>
      </c>
      <c r="F41" s="21" t="str">
        <f t="shared" si="27"/>
        <v/>
      </c>
      <c r="G41" s="24"/>
      <c r="J41" s="107" t="s">
        <v>0</v>
      </c>
      <c r="K41" s="108"/>
      <c r="L41" s="79">
        <f>SUM(L35:L40)</f>
        <v>0</v>
      </c>
      <c r="M41" s="17">
        <f>SUM(M35:M40)</f>
        <v>0</v>
      </c>
      <c r="N41" s="80">
        <f>SUM(N35:N40)</f>
        <v>0</v>
      </c>
      <c r="O41" s="81">
        <f>SUM(O35:O40)</f>
        <v>0</v>
      </c>
      <c r="P41" s="82">
        <f>SUM(P35:P40)</f>
        <v>0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3" t="s">
        <v>29</v>
      </c>
      <c r="B42" s="12">
        <f t="shared" si="23"/>
        <v>0</v>
      </c>
      <c r="C42" s="8" t="str">
        <f t="shared" si="24"/>
        <v/>
      </c>
      <c r="D42" s="13">
        <f t="shared" si="25"/>
        <v>0</v>
      </c>
      <c r="E42" s="14">
        <f t="shared" si="26"/>
        <v>0</v>
      </c>
      <c r="F42" s="21" t="str">
        <f t="shared" si="27"/>
        <v/>
      </c>
      <c r="G42" s="24"/>
      <c r="H42" s="25"/>
      <c r="I42" s="60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s="51" customFormat="1" ht="30" customHeight="1" x14ac:dyDescent="0.25">
      <c r="A43" s="44" t="s">
        <v>32</v>
      </c>
      <c r="B43" s="12">
        <f t="shared" si="23"/>
        <v>0</v>
      </c>
      <c r="C43" s="8" t="str">
        <f t="shared" si="24"/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76" t="s">
        <v>45</v>
      </c>
      <c r="B44" s="12">
        <f t="shared" si="23"/>
        <v>0</v>
      </c>
      <c r="C44" s="8" t="str">
        <f t="shared" ref="C44:C45" si="30">IF(B44,B44/$B$48,"")</f>
        <v/>
      </c>
      <c r="D44" s="13">
        <f t="shared" si="25"/>
        <v>0</v>
      </c>
      <c r="E44" s="14">
        <f t="shared" si="26"/>
        <v>0</v>
      </c>
      <c r="F44" s="21" t="str">
        <f t="shared" si="27"/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47</v>
      </c>
      <c r="B45" s="12">
        <f t="shared" si="23"/>
        <v>0</v>
      </c>
      <c r="C45" s="8" t="str">
        <f t="shared" si="30"/>
        <v/>
      </c>
      <c r="D45" s="13">
        <f t="shared" si="25"/>
        <v>0</v>
      </c>
      <c r="E45" s="14">
        <f t="shared" si="26"/>
        <v>0</v>
      </c>
      <c r="F45" s="21" t="str">
        <f t="shared" ref="F45:F46" si="31">IF(E45,E45/$E$48,"")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40.9" customHeight="1" x14ac:dyDescent="0.25">
      <c r="A46" s="88" t="s">
        <v>53</v>
      </c>
      <c r="B46" s="12">
        <f t="shared" si="23"/>
        <v>0</v>
      </c>
      <c r="C46" s="8" t="str">
        <f>IF(B46,B46/$B$48,"")</f>
        <v/>
      </c>
      <c r="D46" s="13">
        <f t="shared" si="25"/>
        <v>0</v>
      </c>
      <c r="E46" s="14">
        <f t="shared" si="26"/>
        <v>0</v>
      </c>
      <c r="F46" s="21" t="str">
        <f t="shared" si="31"/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90" t="s">
        <v>52</v>
      </c>
      <c r="B47" s="12">
        <f t="shared" ref="B47" si="32">B25+G25+L25+Q25+AA25+V25</f>
        <v>0</v>
      </c>
      <c r="C47" s="8" t="str">
        <f t="shared" ref="C47" si="33">IF(B47,B47/$B$48,"")</f>
        <v/>
      </c>
      <c r="D47" s="13">
        <f t="shared" ref="D47" si="34">D25+I25+N25+S25+AC25+X25</f>
        <v>0</v>
      </c>
      <c r="E47" s="14">
        <f t="shared" ref="E47" si="35">E25+J25+O25+T25+AD25+Y25</f>
        <v>0</v>
      </c>
      <c r="F47" s="21" t="str">
        <f t="shared" ref="F47" si="36">IF(E47,E47/$E$48,"")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30" customHeight="1" thickBot="1" x14ac:dyDescent="0.3">
      <c r="A48" s="61" t="s">
        <v>0</v>
      </c>
      <c r="B48" s="16">
        <f>SUM(B35:B47)</f>
        <v>0</v>
      </c>
      <c r="C48" s="17">
        <f>SUM(C35:C47)</f>
        <v>0</v>
      </c>
      <c r="D48" s="18">
        <f>SUM(D35:D47)</f>
        <v>0</v>
      </c>
      <c r="E48" s="18">
        <f>SUM(E35:E47)</f>
        <v>0</v>
      </c>
      <c r="F48" s="19">
        <f>SUM(F35:F47)</f>
        <v>0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ht="36" customHeight="1" x14ac:dyDescent="0.25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24" customFormat="1" ht="23.1" customHeight="1" x14ac:dyDescent="0.25">
      <c r="B50" s="25"/>
      <c r="H50" s="25"/>
      <c r="N50" s="25"/>
    </row>
    <row r="51" spans="1:33" s="24" customFormat="1" x14ac:dyDescent="0.25">
      <c r="B51" s="25"/>
      <c r="H51" s="25"/>
      <c r="N51" s="25"/>
    </row>
    <row r="52" spans="1:33" s="24" customForma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2:21" s="24" customFormat="1" x14ac:dyDescent="0.25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2:21" s="24" customFormat="1" x14ac:dyDescent="0.25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</sheetData>
  <sheetProtection algorithmName="SHA-512" hashValue="bbSIzii7HiFXJ7IGRDbLbwwKyOYRaRS3kFE+mO8YyG2gCi1UxC/5ngjod+PD6dNyUZrN3SOM3xxkE156XSvJ6w==" saltValue="HqgDVyb92AQXmasT+wR1yw==" spinCount="100000" sheet="1" objects="1" scenarios="1"/>
  <mergeCells count="22">
    <mergeCell ref="J41:K41"/>
    <mergeCell ref="J35:K35"/>
    <mergeCell ref="J36:K36"/>
    <mergeCell ref="J37:K37"/>
    <mergeCell ref="J38:K38"/>
    <mergeCell ref="J39:K39"/>
    <mergeCell ref="J40:K40"/>
    <mergeCell ref="A28:Q28"/>
    <mergeCell ref="A32:A34"/>
    <mergeCell ref="B32:F33"/>
    <mergeCell ref="J32:K34"/>
    <mergeCell ref="L32:P33"/>
    <mergeCell ref="A30:H30"/>
    <mergeCell ref="A29:Q29"/>
    <mergeCell ref="B10:AE10"/>
    <mergeCell ref="A11:A12"/>
    <mergeCell ref="B11:F11"/>
    <mergeCell ref="G11:K11"/>
    <mergeCell ref="L11:P11"/>
    <mergeCell ref="Q11:U11"/>
    <mergeCell ref="V11:Z11"/>
    <mergeCell ref="AA11:AE11"/>
  </mergeCells>
  <hyperlinks>
    <hyperlink ref="A29" r:id="rId1" location="page=247" xr:uid="{21E83243-DAE1-47EB-B230-6DF4C94760C7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6:C47 M35:M40 C35:C45" formula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AG110"/>
  <sheetViews>
    <sheetView showGridLines="0" showZeros="0" zoomScale="70" zoomScaleNormal="70" workbookViewId="0">
      <selection activeCell="J7" sqref="J7"/>
    </sheetView>
  </sheetViews>
  <sheetFormatPr defaultColWidth="9.140625" defaultRowHeight="15" x14ac:dyDescent="0.25"/>
  <cols>
    <col min="1" max="1" width="26.140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tr">
        <f>'CONTRACTACIO 1r TR 2025'!C5</f>
        <v>ANY 2025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40</v>
      </c>
      <c r="B7" s="30" t="s">
        <v>57</v>
      </c>
      <c r="C7" s="31"/>
      <c r="D7" s="31"/>
      <c r="E7" s="31"/>
      <c r="F7" s="31"/>
      <c r="H7" s="69"/>
      <c r="I7" s="84" t="s">
        <v>46</v>
      </c>
      <c r="J7" s="85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Institut Barcelona Esports (IBE)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11" t="s">
        <v>6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3"/>
    </row>
    <row r="11" spans="1:31" ht="30" customHeight="1" thickBot="1" x14ac:dyDescent="0.3">
      <c r="A11" s="146" t="s">
        <v>10</v>
      </c>
      <c r="B11" s="114" t="s">
        <v>3</v>
      </c>
      <c r="C11" s="115"/>
      <c r="D11" s="115"/>
      <c r="E11" s="115"/>
      <c r="F11" s="116"/>
      <c r="G11" s="117" t="s">
        <v>1</v>
      </c>
      <c r="H11" s="118"/>
      <c r="I11" s="118"/>
      <c r="J11" s="118"/>
      <c r="K11" s="119"/>
      <c r="L11" s="132" t="s">
        <v>2</v>
      </c>
      <c r="M11" s="133"/>
      <c r="N11" s="133"/>
      <c r="O11" s="133"/>
      <c r="P11" s="133"/>
      <c r="Q11" s="120" t="s">
        <v>34</v>
      </c>
      <c r="R11" s="121"/>
      <c r="S11" s="121"/>
      <c r="T11" s="121"/>
      <c r="U11" s="122"/>
      <c r="V11" s="126" t="s">
        <v>5</v>
      </c>
      <c r="W11" s="127"/>
      <c r="X11" s="127"/>
      <c r="Y11" s="127"/>
      <c r="Z11" s="128"/>
      <c r="AA11" s="123" t="s">
        <v>4</v>
      </c>
      <c r="AB11" s="124"/>
      <c r="AC11" s="124"/>
      <c r="AD11" s="124"/>
      <c r="AE11" s="125"/>
    </row>
    <row r="12" spans="1:31" ht="39" customHeight="1" thickBot="1" x14ac:dyDescent="0.3">
      <c r="A12" s="147"/>
      <c r="B12" s="32" t="s">
        <v>7</v>
      </c>
      <c r="C12" s="33" t="s">
        <v>8</v>
      </c>
      <c r="D12" s="34" t="s">
        <v>44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 t="str">
        <f t="shared" ref="C13:C24" si="0">IF(B13,B13/$B$26,"")</f>
        <v/>
      </c>
      <c r="D13" s="4"/>
      <c r="E13" s="5"/>
      <c r="F13" s="97" t="str">
        <f t="shared" ref="F13:F25" si="1">IF(E13,E13/$E$26,"")</f>
        <v/>
      </c>
      <c r="G13" s="1"/>
      <c r="H13" s="96" t="str">
        <f t="shared" ref="H13:H24" si="2">IF(G13,G13/$G$26,"")</f>
        <v/>
      </c>
      <c r="I13" s="4"/>
      <c r="J13" s="5"/>
      <c r="K13" s="97" t="str">
        <f t="shared" ref="K13:K24" si="3">IF(J13,J13/$J$26,"")</f>
        <v/>
      </c>
      <c r="L13" s="1"/>
      <c r="M13" s="96" t="str">
        <f>IF(L13,L13/$L$26,"")</f>
        <v/>
      </c>
      <c r="N13" s="4"/>
      <c r="O13" s="5"/>
      <c r="P13" s="97" t="str">
        <f>IF(O13,O13/$O$26,"")</f>
        <v/>
      </c>
      <c r="Q13" s="1"/>
      <c r="R13" s="96" t="str">
        <f t="shared" ref="R13:R24" si="4">IF(Q13,Q13/$Q$26,"")</f>
        <v/>
      </c>
      <c r="S13" s="4"/>
      <c r="T13" s="5"/>
      <c r="U13" s="97" t="str">
        <f t="shared" ref="U13:U25" si="5">IF(T13,T13/$T$26,"")</f>
        <v/>
      </c>
      <c r="V13" s="1"/>
      <c r="W13" s="96" t="str">
        <f t="shared" ref="W13:W24" si="6">IF(V13,V13/$V$26,"")</f>
        <v/>
      </c>
      <c r="X13" s="4"/>
      <c r="Y13" s="5"/>
      <c r="Z13" s="97" t="str">
        <f t="shared" ref="Z13:Z24" si="7">IF(Y13,Y13/$Y$26,"")</f>
        <v/>
      </c>
      <c r="AA13" s="1"/>
      <c r="AB13" s="96" t="str">
        <f t="shared" ref="AB13:AB24" si="8">IF(AA13,AA13/$AA$26,"")</f>
        <v/>
      </c>
      <c r="AC13" s="4"/>
      <c r="AD13" s="5"/>
      <c r="AE13" s="97" t="str">
        <f t="shared" ref="AE13:AE24" si="9">IF(AD13,AD13/$AD$26,"")</f>
        <v/>
      </c>
    </row>
    <row r="14" spans="1:31" s="40" customFormat="1" ht="36" customHeight="1" x14ac:dyDescent="0.25">
      <c r="A14" s="41" t="s">
        <v>18</v>
      </c>
      <c r="B14" s="2"/>
      <c r="C14" s="96" t="str">
        <f t="shared" si="0"/>
        <v/>
      </c>
      <c r="D14" s="6"/>
      <c r="E14" s="7"/>
      <c r="F14" s="97" t="str">
        <f t="shared" si="1"/>
        <v/>
      </c>
      <c r="G14" s="2"/>
      <c r="H14" s="96" t="str">
        <f t="shared" si="2"/>
        <v/>
      </c>
      <c r="I14" s="6"/>
      <c r="J14" s="7"/>
      <c r="K14" s="97" t="str">
        <f t="shared" si="3"/>
        <v/>
      </c>
      <c r="L14" s="2"/>
      <c r="M14" s="96" t="str">
        <f>IF(L14,L14/$L$26,"")</f>
        <v/>
      </c>
      <c r="N14" s="6"/>
      <c r="O14" s="7"/>
      <c r="P14" s="97" t="str">
        <f>IF(O14,O14/$O$26,"")</f>
        <v/>
      </c>
      <c r="Q14" s="2"/>
      <c r="R14" s="96" t="str">
        <f t="shared" si="4"/>
        <v/>
      </c>
      <c r="S14" s="6"/>
      <c r="T14" s="7"/>
      <c r="U14" s="97" t="str">
        <f t="shared" si="5"/>
        <v/>
      </c>
      <c r="V14" s="2"/>
      <c r="W14" s="96" t="str">
        <f t="shared" si="6"/>
        <v/>
      </c>
      <c r="X14" s="6"/>
      <c r="Y14" s="7"/>
      <c r="Z14" s="97" t="str">
        <f t="shared" si="7"/>
        <v/>
      </c>
      <c r="AA14" s="2"/>
      <c r="AB14" s="96" t="str">
        <f t="shared" si="8"/>
        <v/>
      </c>
      <c r="AC14" s="6"/>
      <c r="AD14" s="7"/>
      <c r="AE14" s="97" t="str">
        <f t="shared" si="9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/>
      <c r="H15" s="96" t="str">
        <f t="shared" si="2"/>
        <v/>
      </c>
      <c r="I15" s="6"/>
      <c r="J15" s="7"/>
      <c r="K15" s="97" t="str">
        <f t="shared" si="3"/>
        <v/>
      </c>
      <c r="L15" s="2"/>
      <c r="M15" s="96" t="str">
        <f>IF(L15,L15/$L$26,"")</f>
        <v/>
      </c>
      <c r="N15" s="6"/>
      <c r="O15" s="7"/>
      <c r="P15" s="97" t="str">
        <f>IF(O15,O15/$O$26,"")</f>
        <v/>
      </c>
      <c r="Q15" s="2"/>
      <c r="R15" s="96" t="str">
        <f t="shared" si="4"/>
        <v/>
      </c>
      <c r="S15" s="6"/>
      <c r="T15" s="7"/>
      <c r="U15" s="97" t="str">
        <f t="shared" si="5"/>
        <v/>
      </c>
      <c r="V15" s="2"/>
      <c r="W15" s="96" t="str">
        <f t="shared" si="6"/>
        <v/>
      </c>
      <c r="X15" s="6"/>
      <c r="Y15" s="7"/>
      <c r="Z15" s="97" t="str">
        <f t="shared" si="7"/>
        <v/>
      </c>
      <c r="AA15" s="2"/>
      <c r="AB15" s="96" t="str">
        <f t="shared" si="8"/>
        <v/>
      </c>
      <c r="AC15" s="6"/>
      <c r="AD15" s="7"/>
      <c r="AE15" s="97" t="str">
        <f t="shared" si="9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>IF(L16,L16/$L$26,"")</f>
        <v/>
      </c>
      <c r="N16" s="6"/>
      <c r="O16" s="7"/>
      <c r="P16" s="97" t="str">
        <f>IF(O16,O16/$O$26,"")</f>
        <v/>
      </c>
      <c r="Q16" s="2"/>
      <c r="R16" s="96" t="str">
        <f t="shared" si="4"/>
        <v/>
      </c>
      <c r="S16" s="6"/>
      <c r="T16" s="7"/>
      <c r="U16" s="97" t="str">
        <f t="shared" si="5"/>
        <v/>
      </c>
      <c r="V16" s="2"/>
      <c r="W16" s="96" t="str">
        <f t="shared" si="6"/>
        <v/>
      </c>
      <c r="X16" s="6"/>
      <c r="Y16" s="7"/>
      <c r="Z16" s="97" t="str">
        <f t="shared" si="7"/>
        <v/>
      </c>
      <c r="AA16" s="2"/>
      <c r="AB16" s="96" t="str">
        <f t="shared" si="8"/>
        <v/>
      </c>
      <c r="AC16" s="6"/>
      <c r="AD16" s="7"/>
      <c r="AE16" s="97" t="str">
        <f t="shared" si="9"/>
        <v/>
      </c>
    </row>
    <row r="17" spans="1:31" s="40" customFormat="1" ht="36" customHeight="1" x14ac:dyDescent="0.25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/>
      <c r="N17" s="6"/>
      <c r="O17" s="7"/>
      <c r="P17" s="97"/>
      <c r="Q17" s="3"/>
      <c r="R17" s="96" t="str">
        <f t="shared" si="4"/>
        <v/>
      </c>
      <c r="S17" s="6"/>
      <c r="T17" s="7"/>
      <c r="U17" s="97" t="str">
        <f t="shared" si="5"/>
        <v/>
      </c>
      <c r="V17" s="3"/>
      <c r="W17" s="96" t="str">
        <f t="shared" si="6"/>
        <v/>
      </c>
      <c r="X17" s="6"/>
      <c r="Y17" s="7"/>
      <c r="Z17" s="97" t="str">
        <f t="shared" si="7"/>
        <v/>
      </c>
      <c r="AA17" s="3"/>
      <c r="AB17" s="96" t="str">
        <f t="shared" si="8"/>
        <v/>
      </c>
      <c r="AC17" s="6"/>
      <c r="AD17" s="7"/>
      <c r="AE17" s="97" t="str">
        <f t="shared" si="9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/>
      <c r="H18" s="98" t="str">
        <f t="shared" si="2"/>
        <v/>
      </c>
      <c r="I18" s="65"/>
      <c r="J18" s="66"/>
      <c r="K18" s="99" t="str">
        <f t="shared" si="3"/>
        <v/>
      </c>
      <c r="L18" s="67"/>
      <c r="M18" s="98" t="str">
        <f t="shared" ref="M18:M24" si="10">IF(L18,L18/$L$26,"")</f>
        <v/>
      </c>
      <c r="N18" s="65"/>
      <c r="O18" s="66"/>
      <c r="P18" s="99" t="str">
        <f t="shared" ref="P18:P24" si="11">IF(O18,O18/$O$26,"")</f>
        <v/>
      </c>
      <c r="Q18" s="67"/>
      <c r="R18" s="98" t="str">
        <f t="shared" si="4"/>
        <v/>
      </c>
      <c r="S18" s="65"/>
      <c r="T18" s="66"/>
      <c r="U18" s="99" t="str">
        <f t="shared" si="5"/>
        <v/>
      </c>
      <c r="V18" s="67"/>
      <c r="W18" s="98" t="str">
        <f t="shared" si="6"/>
        <v/>
      </c>
      <c r="X18" s="65"/>
      <c r="Y18" s="66"/>
      <c r="Z18" s="99" t="str">
        <f t="shared" si="7"/>
        <v/>
      </c>
      <c r="AA18" s="67"/>
      <c r="AB18" s="96" t="str">
        <f t="shared" si="8"/>
        <v/>
      </c>
      <c r="AC18" s="65"/>
      <c r="AD18" s="66"/>
      <c r="AE18" s="99" t="str">
        <f t="shared" si="9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/>
      <c r="H19" s="96" t="str">
        <f t="shared" si="2"/>
        <v/>
      </c>
      <c r="I19" s="6"/>
      <c r="J19" s="7"/>
      <c r="K19" s="97" t="str">
        <f t="shared" si="3"/>
        <v/>
      </c>
      <c r="L19" s="2"/>
      <c r="M19" s="96" t="str">
        <f t="shared" si="10"/>
        <v/>
      </c>
      <c r="N19" s="6"/>
      <c r="O19" s="7"/>
      <c r="P19" s="97" t="str">
        <f t="shared" si="11"/>
        <v/>
      </c>
      <c r="Q19" s="2"/>
      <c r="R19" s="96" t="str">
        <f t="shared" si="4"/>
        <v/>
      </c>
      <c r="S19" s="6"/>
      <c r="T19" s="7"/>
      <c r="U19" s="97" t="str">
        <f t="shared" si="5"/>
        <v/>
      </c>
      <c r="V19" s="2"/>
      <c r="W19" s="96" t="str">
        <f t="shared" si="6"/>
        <v/>
      </c>
      <c r="X19" s="6"/>
      <c r="Y19" s="7"/>
      <c r="Z19" s="97" t="str">
        <f t="shared" si="7"/>
        <v/>
      </c>
      <c r="AA19" s="2"/>
      <c r="AB19" s="96" t="str">
        <f t="shared" si="8"/>
        <v/>
      </c>
      <c r="AC19" s="6"/>
      <c r="AD19" s="7"/>
      <c r="AE19" s="97" t="str">
        <f t="shared" si="9"/>
        <v/>
      </c>
    </row>
    <row r="20" spans="1:31" s="75" customFormat="1" ht="36" customHeight="1" x14ac:dyDescent="0.25">
      <c r="A20" s="76" t="s">
        <v>29</v>
      </c>
      <c r="B20" s="64"/>
      <c r="C20" s="98" t="str">
        <f t="shared" si="0"/>
        <v/>
      </c>
      <c r="D20" s="65"/>
      <c r="E20" s="66"/>
      <c r="F20" s="97" t="str">
        <f t="shared" si="1"/>
        <v/>
      </c>
      <c r="G20" s="64"/>
      <c r="H20" s="98" t="str">
        <f t="shared" si="2"/>
        <v/>
      </c>
      <c r="I20" s="65"/>
      <c r="J20" s="66"/>
      <c r="K20" s="99" t="str">
        <f t="shared" si="3"/>
        <v/>
      </c>
      <c r="L20" s="64"/>
      <c r="M20" s="98" t="str">
        <f t="shared" si="10"/>
        <v/>
      </c>
      <c r="N20" s="65"/>
      <c r="O20" s="66"/>
      <c r="P20" s="99" t="str">
        <f t="shared" si="11"/>
        <v/>
      </c>
      <c r="Q20" s="64"/>
      <c r="R20" s="98" t="str">
        <f t="shared" si="4"/>
        <v/>
      </c>
      <c r="S20" s="65"/>
      <c r="T20" s="66"/>
      <c r="U20" s="99" t="str">
        <f t="shared" si="5"/>
        <v/>
      </c>
      <c r="V20" s="64"/>
      <c r="W20" s="98" t="str">
        <f t="shared" si="6"/>
        <v/>
      </c>
      <c r="X20" s="65"/>
      <c r="Y20" s="66"/>
      <c r="Z20" s="99" t="str">
        <f t="shared" si="7"/>
        <v/>
      </c>
      <c r="AA20" s="64"/>
      <c r="AB20" s="96" t="str">
        <f t="shared" si="8"/>
        <v/>
      </c>
      <c r="AC20" s="65"/>
      <c r="AD20" s="66"/>
      <c r="AE20" s="99" t="str">
        <f t="shared" si="9"/>
        <v/>
      </c>
    </row>
    <row r="21" spans="1:31" s="40" customFormat="1" ht="39.950000000000003" customHeight="1" x14ac:dyDescent="0.25">
      <c r="A21" s="44" t="s">
        <v>35</v>
      </c>
      <c r="B21" s="2"/>
      <c r="C21" s="96" t="str">
        <f t="shared" si="0"/>
        <v/>
      </c>
      <c r="D21" s="6"/>
      <c r="E21" s="7"/>
      <c r="F21" s="97" t="str">
        <f t="shared" si="1"/>
        <v/>
      </c>
      <c r="G21" s="2"/>
      <c r="H21" s="96" t="str">
        <f t="shared" si="2"/>
        <v/>
      </c>
      <c r="I21" s="6"/>
      <c r="J21" s="7"/>
      <c r="K21" s="97" t="str">
        <f t="shared" si="3"/>
        <v/>
      </c>
      <c r="L21" s="2"/>
      <c r="M21" s="96" t="str">
        <f t="shared" si="10"/>
        <v/>
      </c>
      <c r="N21" s="6"/>
      <c r="O21" s="7"/>
      <c r="P21" s="97" t="str">
        <f t="shared" si="11"/>
        <v/>
      </c>
      <c r="Q21" s="2"/>
      <c r="R21" s="96" t="str">
        <f t="shared" si="4"/>
        <v/>
      </c>
      <c r="S21" s="6"/>
      <c r="T21" s="7"/>
      <c r="U21" s="97" t="str">
        <f t="shared" si="5"/>
        <v/>
      </c>
      <c r="V21" s="2"/>
      <c r="W21" s="96" t="str">
        <f t="shared" si="6"/>
        <v/>
      </c>
      <c r="X21" s="6"/>
      <c r="Y21" s="7"/>
      <c r="Z21" s="97" t="str">
        <f t="shared" si="7"/>
        <v/>
      </c>
      <c r="AA21" s="2"/>
      <c r="AB21" s="96" t="str">
        <f t="shared" si="8"/>
        <v/>
      </c>
      <c r="AC21" s="6"/>
      <c r="AD21" s="7"/>
      <c r="AE21" s="97" t="str">
        <f t="shared" si="9"/>
        <v/>
      </c>
    </row>
    <row r="22" spans="1:31" s="40" customFormat="1" ht="39.950000000000003" customHeight="1" x14ac:dyDescent="0.25">
      <c r="A22" s="76" t="s">
        <v>45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6"/>
      <c r="J22" s="7"/>
      <c r="K22" s="97" t="str">
        <f t="shared" si="3"/>
        <v/>
      </c>
      <c r="L22" s="2"/>
      <c r="M22" s="96" t="str">
        <f t="shared" si="10"/>
        <v/>
      </c>
      <c r="N22" s="6"/>
      <c r="O22" s="7"/>
      <c r="P22" s="97" t="str">
        <f t="shared" si="11"/>
        <v/>
      </c>
      <c r="Q22" s="2"/>
      <c r="R22" s="96" t="str">
        <f t="shared" si="4"/>
        <v/>
      </c>
      <c r="S22" s="6"/>
      <c r="T22" s="7"/>
      <c r="U22" s="97" t="str">
        <f t="shared" si="5"/>
        <v/>
      </c>
      <c r="V22" s="2"/>
      <c r="W22" s="96" t="str">
        <f t="shared" si="6"/>
        <v/>
      </c>
      <c r="X22" s="6"/>
      <c r="Y22" s="7"/>
      <c r="Z22" s="97" t="str">
        <f t="shared" si="7"/>
        <v/>
      </c>
      <c r="AA22" s="2"/>
      <c r="AB22" s="96" t="str">
        <f t="shared" si="8"/>
        <v/>
      </c>
      <c r="AC22" s="6"/>
      <c r="AD22" s="7"/>
      <c r="AE22" s="97" t="str">
        <f t="shared" si="9"/>
        <v/>
      </c>
    </row>
    <row r="23" spans="1:31" s="40" customFormat="1" ht="39.950000000000003" customHeight="1" x14ac:dyDescent="0.25">
      <c r="A23" s="88" t="s">
        <v>47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6"/>
      <c r="J23" s="7"/>
      <c r="K23" s="97" t="str">
        <f t="shared" si="3"/>
        <v/>
      </c>
      <c r="L23" s="2"/>
      <c r="M23" s="96" t="str">
        <f t="shared" si="10"/>
        <v/>
      </c>
      <c r="N23" s="6"/>
      <c r="O23" s="7"/>
      <c r="P23" s="97" t="str">
        <f t="shared" si="11"/>
        <v/>
      </c>
      <c r="Q23" s="2"/>
      <c r="R23" s="96" t="str">
        <f t="shared" si="4"/>
        <v/>
      </c>
      <c r="S23" s="6"/>
      <c r="T23" s="7"/>
      <c r="U23" s="97" t="str">
        <f t="shared" si="5"/>
        <v/>
      </c>
      <c r="V23" s="2"/>
      <c r="W23" s="96" t="str">
        <f t="shared" si="6"/>
        <v/>
      </c>
      <c r="X23" s="6"/>
      <c r="Y23" s="7"/>
      <c r="Z23" s="97" t="str">
        <f t="shared" si="7"/>
        <v/>
      </c>
      <c r="AA23" s="2"/>
      <c r="AB23" s="96" t="str">
        <f t="shared" si="8"/>
        <v/>
      </c>
      <c r="AC23" s="6"/>
      <c r="AD23" s="7"/>
      <c r="AE23" s="97" t="str">
        <f t="shared" si="9"/>
        <v/>
      </c>
    </row>
    <row r="24" spans="1:31" s="40" customFormat="1" ht="39.950000000000003" customHeight="1" x14ac:dyDescent="0.25">
      <c r="A24" s="88" t="s">
        <v>53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2"/>
        <v/>
      </c>
      <c r="I24" s="91"/>
      <c r="J24" s="95"/>
      <c r="K24" s="97" t="str">
        <f t="shared" si="3"/>
        <v/>
      </c>
      <c r="L24" s="2"/>
      <c r="M24" s="96" t="str">
        <f t="shared" si="10"/>
        <v/>
      </c>
      <c r="N24" s="6"/>
      <c r="O24" s="7"/>
      <c r="P24" s="97" t="str">
        <f t="shared" si="11"/>
        <v/>
      </c>
      <c r="Q24" s="2"/>
      <c r="R24" s="96" t="str">
        <f t="shared" si="4"/>
        <v/>
      </c>
      <c r="S24" s="6"/>
      <c r="T24" s="7"/>
      <c r="U24" s="97" t="str">
        <f t="shared" si="5"/>
        <v/>
      </c>
      <c r="V24" s="2"/>
      <c r="W24" s="96" t="str">
        <f t="shared" si="6"/>
        <v/>
      </c>
      <c r="X24" s="93"/>
      <c r="Y24" s="94"/>
      <c r="Z24" s="97" t="str">
        <f t="shared" si="7"/>
        <v/>
      </c>
      <c r="AA24" s="2"/>
      <c r="AB24" s="96" t="str">
        <f t="shared" si="8"/>
        <v/>
      </c>
      <c r="AC24" s="6"/>
      <c r="AD24" s="7"/>
      <c r="AE24" s="97" t="str">
        <f t="shared" si="9"/>
        <v/>
      </c>
    </row>
    <row r="25" spans="1:31" s="40" customFormat="1" ht="36" customHeight="1" x14ac:dyDescent="0.25">
      <c r="A25" s="90" t="s">
        <v>52</v>
      </c>
      <c r="B25" s="64"/>
      <c r="C25" s="98" t="str">
        <f t="shared" ref="C25" si="12">IF(B25,B25/$B$26,"")</f>
        <v/>
      </c>
      <c r="D25" s="65"/>
      <c r="E25" s="66"/>
      <c r="F25" s="99" t="str">
        <f t="shared" si="1"/>
        <v/>
      </c>
      <c r="G25" s="64"/>
      <c r="H25" s="98" t="str">
        <f t="shared" ref="H25" si="13">IF(G25,G25/$G$26,"")</f>
        <v/>
      </c>
      <c r="I25" s="65"/>
      <c r="J25" s="66"/>
      <c r="K25" s="99" t="str">
        <f t="shared" ref="K25" si="14">IF(J25,J25/$J$26,"")</f>
        <v/>
      </c>
      <c r="L25" s="64"/>
      <c r="M25" s="98" t="str">
        <f t="shared" ref="M25" si="15">IF(L25,L25/$L$26,"")</f>
        <v/>
      </c>
      <c r="N25" s="65"/>
      <c r="O25" s="66"/>
      <c r="P25" s="99" t="str">
        <f t="shared" ref="P25" si="16">IF(O25,O25/$O$26,"")</f>
        <v/>
      </c>
      <c r="Q25" s="64"/>
      <c r="R25" s="98" t="str">
        <f t="shared" ref="R25" si="17">IF(Q25,Q25/$Q$26,"")</f>
        <v/>
      </c>
      <c r="S25" s="65"/>
      <c r="T25" s="66"/>
      <c r="U25" s="99" t="str">
        <f t="shared" si="5"/>
        <v/>
      </c>
      <c r="V25" s="64"/>
      <c r="W25" s="98" t="str">
        <f t="shared" ref="W25" si="18">IF(V25,V25/$V$26,"")</f>
        <v/>
      </c>
      <c r="X25" s="65"/>
      <c r="Y25" s="66"/>
      <c r="Z25" s="99" t="str">
        <f t="shared" ref="Z25" si="19">IF(Y25,Y25/$Y$26,"")</f>
        <v/>
      </c>
      <c r="AA25" s="64"/>
      <c r="AB25" s="96" t="str">
        <f t="shared" ref="AB25" si="20">IF(AA25,AA25/$AA$26,"")</f>
        <v/>
      </c>
      <c r="AC25" s="65"/>
      <c r="AD25" s="66"/>
      <c r="AE25" s="99" t="str">
        <f t="shared" ref="AE25" si="21">IF(AD25,AD25/$AD$26,"")</f>
        <v/>
      </c>
    </row>
    <row r="26" spans="1:31" ht="33" customHeight="1" thickBot="1" x14ac:dyDescent="0.3">
      <c r="A26" s="78" t="s">
        <v>0</v>
      </c>
      <c r="B26" s="100">
        <f t="shared" ref="B26:AE26" si="22">SUM(B13:B25)</f>
        <v>0</v>
      </c>
      <c r="C26" s="101">
        <f t="shared" si="22"/>
        <v>0</v>
      </c>
      <c r="D26" s="102">
        <f t="shared" si="22"/>
        <v>0</v>
      </c>
      <c r="E26" s="102">
        <f t="shared" si="22"/>
        <v>0</v>
      </c>
      <c r="F26" s="103">
        <f t="shared" si="22"/>
        <v>0</v>
      </c>
      <c r="G26" s="100">
        <f t="shared" si="22"/>
        <v>0</v>
      </c>
      <c r="H26" s="101">
        <f t="shared" si="22"/>
        <v>0</v>
      </c>
      <c r="I26" s="102">
        <f t="shared" si="22"/>
        <v>0</v>
      </c>
      <c r="J26" s="102">
        <f t="shared" si="22"/>
        <v>0</v>
      </c>
      <c r="K26" s="103">
        <f t="shared" si="22"/>
        <v>0</v>
      </c>
      <c r="L26" s="100">
        <f t="shared" si="22"/>
        <v>0</v>
      </c>
      <c r="M26" s="101">
        <f t="shared" si="22"/>
        <v>0</v>
      </c>
      <c r="N26" s="102">
        <f t="shared" si="22"/>
        <v>0</v>
      </c>
      <c r="O26" s="102">
        <f t="shared" si="22"/>
        <v>0</v>
      </c>
      <c r="P26" s="103">
        <f t="shared" si="22"/>
        <v>0</v>
      </c>
      <c r="Q26" s="100">
        <f t="shared" si="22"/>
        <v>0</v>
      </c>
      <c r="R26" s="101">
        <f t="shared" si="22"/>
        <v>0</v>
      </c>
      <c r="S26" s="102">
        <f t="shared" si="22"/>
        <v>0</v>
      </c>
      <c r="T26" s="102">
        <f t="shared" si="22"/>
        <v>0</v>
      </c>
      <c r="U26" s="103">
        <f t="shared" si="22"/>
        <v>0</v>
      </c>
      <c r="V26" s="100">
        <f t="shared" si="22"/>
        <v>0</v>
      </c>
      <c r="W26" s="101">
        <f t="shared" si="22"/>
        <v>0</v>
      </c>
      <c r="X26" s="102">
        <f t="shared" si="22"/>
        <v>0</v>
      </c>
      <c r="Y26" s="102">
        <f t="shared" si="22"/>
        <v>0</v>
      </c>
      <c r="Z26" s="103">
        <f t="shared" si="22"/>
        <v>0</v>
      </c>
      <c r="AA26" s="100">
        <f t="shared" si="22"/>
        <v>0</v>
      </c>
      <c r="AB26" s="101">
        <f t="shared" si="22"/>
        <v>0</v>
      </c>
      <c r="AC26" s="102">
        <f t="shared" si="22"/>
        <v>0</v>
      </c>
      <c r="AD26" s="102">
        <f t="shared" si="22"/>
        <v>0</v>
      </c>
      <c r="AE26" s="103">
        <f t="shared" si="22"/>
        <v>0</v>
      </c>
    </row>
    <row r="27" spans="1:31" s="24" customFormat="1" ht="18.75" customHeight="1" x14ac:dyDescent="0.25">
      <c r="B27" s="25"/>
      <c r="H27" s="25"/>
      <c r="N27" s="25"/>
    </row>
    <row r="28" spans="1:31" s="47" customFormat="1" ht="34.15" customHeight="1" x14ac:dyDescent="0.25">
      <c r="A28" s="152" t="s">
        <v>61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149999999999999" customHeight="1" x14ac:dyDescent="0.25">
      <c r="A29" s="153" t="s">
        <v>59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" customHeight="1" x14ac:dyDescent="0.25">
      <c r="A30" s="148" t="s">
        <v>36</v>
      </c>
      <c r="B30" s="148"/>
      <c r="C30" s="148"/>
      <c r="D30" s="148"/>
      <c r="E30" s="148"/>
      <c r="F30" s="148"/>
      <c r="G30" s="148"/>
      <c r="H30" s="148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18" customHeight="1" thickBot="1" x14ac:dyDescent="0.3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x14ac:dyDescent="0.25">
      <c r="A32" s="129" t="s">
        <v>10</v>
      </c>
      <c r="B32" s="134" t="s">
        <v>17</v>
      </c>
      <c r="C32" s="135"/>
      <c r="D32" s="135"/>
      <c r="E32" s="135"/>
      <c r="F32" s="136"/>
      <c r="G32" s="24"/>
      <c r="J32" s="140" t="s">
        <v>15</v>
      </c>
      <c r="K32" s="141"/>
      <c r="L32" s="134" t="s">
        <v>16</v>
      </c>
      <c r="M32" s="135"/>
      <c r="N32" s="135"/>
      <c r="O32" s="135"/>
      <c r="P32" s="136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18" customHeight="1" thickBot="1" x14ac:dyDescent="0.3">
      <c r="A33" s="130"/>
      <c r="B33" s="149"/>
      <c r="C33" s="150"/>
      <c r="D33" s="150"/>
      <c r="E33" s="150"/>
      <c r="F33" s="151"/>
      <c r="G33" s="24"/>
      <c r="J33" s="142"/>
      <c r="K33" s="143"/>
      <c r="L33" s="137"/>
      <c r="M33" s="138"/>
      <c r="N33" s="138"/>
      <c r="O33" s="138"/>
      <c r="P33" s="139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5" customHeight="1" thickBot="1" x14ac:dyDescent="0.3">
      <c r="A34" s="131"/>
      <c r="B34" s="52" t="s">
        <v>14</v>
      </c>
      <c r="C34" s="33" t="s">
        <v>8</v>
      </c>
      <c r="D34" s="34" t="s">
        <v>30</v>
      </c>
      <c r="E34" s="35" t="s">
        <v>31</v>
      </c>
      <c r="F34" s="53" t="s">
        <v>9</v>
      </c>
      <c r="J34" s="144"/>
      <c r="K34" s="145"/>
      <c r="L34" s="52" t="s">
        <v>14</v>
      </c>
      <c r="M34" s="33" t="s">
        <v>8</v>
      </c>
      <c r="N34" s="34" t="s">
        <v>30</v>
      </c>
      <c r="O34" s="35" t="s">
        <v>31</v>
      </c>
      <c r="P34" s="53" t="s">
        <v>9</v>
      </c>
    </row>
    <row r="35" spans="1:33" s="24" customFormat="1" ht="30" customHeight="1" x14ac:dyDescent="0.25">
      <c r="A35" s="39" t="s">
        <v>25</v>
      </c>
      <c r="B35" s="9">
        <f t="shared" ref="B35:B46" si="23">B13+G13+L13+Q13+AA13+V13</f>
        <v>0</v>
      </c>
      <c r="C35" s="8" t="str">
        <f t="shared" ref="C35:C47" si="24">IF(B35,B35/$B$48,"")</f>
        <v/>
      </c>
      <c r="D35" s="10">
        <f t="shared" ref="D35:D46" si="25">D13+I13+N13+S13+AC13+X13</f>
        <v>0</v>
      </c>
      <c r="E35" s="11">
        <f t="shared" ref="E35:E46" si="26">E13+J13+O13+T13+AD13+Y13</f>
        <v>0</v>
      </c>
      <c r="F35" s="21" t="str">
        <f t="shared" ref="F35:F43" si="27">IF(E35,E35/$E$48,"")</f>
        <v/>
      </c>
      <c r="J35" s="109" t="s">
        <v>3</v>
      </c>
      <c r="K35" s="110"/>
      <c r="L35" s="54">
        <f>B26</f>
        <v>0</v>
      </c>
      <c r="M35" s="8" t="str">
        <f t="shared" ref="M35:M40" si="28">IF(L35,L35/$L$41,"")</f>
        <v/>
      </c>
      <c r="N35" s="55">
        <f>D26</f>
        <v>0</v>
      </c>
      <c r="O35" s="55">
        <f>E26</f>
        <v>0</v>
      </c>
      <c r="P35" s="56" t="str">
        <f t="shared" ref="P35:P40" si="29">IF(O35,O35/$O$41,"")</f>
        <v/>
      </c>
    </row>
    <row r="36" spans="1:33" s="24" customFormat="1" ht="30" customHeight="1" x14ac:dyDescent="0.25">
      <c r="A36" s="41" t="s">
        <v>18</v>
      </c>
      <c r="B36" s="12">
        <f t="shared" si="23"/>
        <v>0</v>
      </c>
      <c r="C36" s="8" t="str">
        <f t="shared" si="24"/>
        <v/>
      </c>
      <c r="D36" s="13">
        <f t="shared" si="25"/>
        <v>0</v>
      </c>
      <c r="E36" s="14">
        <f t="shared" si="26"/>
        <v>0</v>
      </c>
      <c r="F36" s="21" t="str">
        <f t="shared" si="27"/>
        <v/>
      </c>
      <c r="J36" s="105" t="s">
        <v>1</v>
      </c>
      <c r="K36" s="106"/>
      <c r="L36" s="57">
        <f>G26</f>
        <v>0</v>
      </c>
      <c r="M36" s="8" t="str">
        <f t="shared" si="28"/>
        <v/>
      </c>
      <c r="N36" s="58">
        <f>I26</f>
        <v>0</v>
      </c>
      <c r="O36" s="58">
        <f>J26</f>
        <v>0</v>
      </c>
      <c r="P36" s="56" t="str">
        <f t="shared" si="29"/>
        <v/>
      </c>
    </row>
    <row r="37" spans="1:33" ht="30" customHeight="1" x14ac:dyDescent="0.25">
      <c r="A37" s="41" t="s">
        <v>19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G37" s="24"/>
      <c r="J37" s="105" t="s">
        <v>2</v>
      </c>
      <c r="K37" s="106"/>
      <c r="L37" s="57">
        <f>L26</f>
        <v>0</v>
      </c>
      <c r="M37" s="8" t="str">
        <f t="shared" si="28"/>
        <v/>
      </c>
      <c r="N37" s="58">
        <f>N26</f>
        <v>0</v>
      </c>
      <c r="O37" s="58">
        <f>O26</f>
        <v>0</v>
      </c>
      <c r="P37" s="56" t="str">
        <f t="shared" si="2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26</v>
      </c>
      <c r="B38" s="12">
        <f t="shared" si="23"/>
        <v>0</v>
      </c>
      <c r="C38" s="8" t="str">
        <f t="shared" si="24"/>
        <v/>
      </c>
      <c r="D38" s="13">
        <f t="shared" si="25"/>
        <v>0</v>
      </c>
      <c r="E38" s="14">
        <f t="shared" si="26"/>
        <v>0</v>
      </c>
      <c r="F38" s="21" t="str">
        <f t="shared" si="27"/>
        <v/>
      </c>
      <c r="G38" s="24"/>
      <c r="J38" s="105" t="s">
        <v>34</v>
      </c>
      <c r="K38" s="106"/>
      <c r="L38" s="57">
        <f>Q26</f>
        <v>0</v>
      </c>
      <c r="M38" s="8" t="str">
        <f t="shared" si="28"/>
        <v/>
      </c>
      <c r="N38" s="58">
        <f>S26</f>
        <v>0</v>
      </c>
      <c r="O38" s="58">
        <f>T26</f>
        <v>0</v>
      </c>
      <c r="P38" s="56" t="str">
        <f t="shared" si="2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27</v>
      </c>
      <c r="B39" s="15">
        <f t="shared" si="23"/>
        <v>0</v>
      </c>
      <c r="C39" s="8" t="str">
        <f t="shared" si="24"/>
        <v/>
      </c>
      <c r="D39" s="13">
        <f t="shared" si="25"/>
        <v>0</v>
      </c>
      <c r="E39" s="22">
        <f t="shared" si="26"/>
        <v>0</v>
      </c>
      <c r="F39" s="21" t="str">
        <f t="shared" si="27"/>
        <v/>
      </c>
      <c r="G39" s="24"/>
      <c r="J39" s="105" t="s">
        <v>5</v>
      </c>
      <c r="K39" s="106"/>
      <c r="L39" s="57">
        <f>V26</f>
        <v>0</v>
      </c>
      <c r="M39" s="8" t="str">
        <f t="shared" si="28"/>
        <v/>
      </c>
      <c r="N39" s="58">
        <f>X26</f>
        <v>0</v>
      </c>
      <c r="O39" s="58">
        <f>Y26</f>
        <v>0</v>
      </c>
      <c r="P39" s="56" t="str">
        <f t="shared" si="2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2" t="s">
        <v>33</v>
      </c>
      <c r="B40" s="15">
        <f t="shared" si="23"/>
        <v>0</v>
      </c>
      <c r="C40" s="8" t="str">
        <f t="shared" si="24"/>
        <v/>
      </c>
      <c r="D40" s="13">
        <f t="shared" si="25"/>
        <v>0</v>
      </c>
      <c r="E40" s="22">
        <f t="shared" si="26"/>
        <v>0</v>
      </c>
      <c r="F40" s="21" t="str">
        <f t="shared" si="27"/>
        <v/>
      </c>
      <c r="G40" s="24"/>
      <c r="J40" s="105" t="s">
        <v>4</v>
      </c>
      <c r="K40" s="106"/>
      <c r="L40" s="57">
        <f>AA26</f>
        <v>0</v>
      </c>
      <c r="M40" s="8" t="str">
        <f t="shared" si="28"/>
        <v/>
      </c>
      <c r="N40" s="58">
        <f>AC26</f>
        <v>0</v>
      </c>
      <c r="O40" s="58">
        <f>AD26</f>
        <v>0</v>
      </c>
      <c r="P40" s="56" t="str">
        <f t="shared" si="2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">
      <c r="A41" s="42" t="s">
        <v>28</v>
      </c>
      <c r="B41" s="12">
        <f t="shared" si="23"/>
        <v>0</v>
      </c>
      <c r="C41" s="8" t="str">
        <f t="shared" si="24"/>
        <v/>
      </c>
      <c r="D41" s="13">
        <f t="shared" si="25"/>
        <v>0</v>
      </c>
      <c r="E41" s="14">
        <f t="shared" si="26"/>
        <v>0</v>
      </c>
      <c r="F41" s="21" t="str">
        <f t="shared" si="27"/>
        <v/>
      </c>
      <c r="G41" s="24"/>
      <c r="J41" s="107" t="s">
        <v>0</v>
      </c>
      <c r="K41" s="108"/>
      <c r="L41" s="79">
        <f>SUM(L35:L40)</f>
        <v>0</v>
      </c>
      <c r="M41" s="17">
        <f>SUM(M35:M40)</f>
        <v>0</v>
      </c>
      <c r="N41" s="80">
        <f>SUM(N35:N40)</f>
        <v>0</v>
      </c>
      <c r="O41" s="81">
        <f>SUM(O35:O40)</f>
        <v>0</v>
      </c>
      <c r="P41" s="82">
        <f>SUM(P35:P40)</f>
        <v>0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3" t="s">
        <v>29</v>
      </c>
      <c r="B42" s="12">
        <f t="shared" si="23"/>
        <v>0</v>
      </c>
      <c r="C42" s="8" t="str">
        <f t="shared" si="24"/>
        <v/>
      </c>
      <c r="D42" s="13">
        <f t="shared" si="25"/>
        <v>0</v>
      </c>
      <c r="E42" s="14">
        <f t="shared" si="26"/>
        <v>0</v>
      </c>
      <c r="F42" s="21" t="str">
        <f t="shared" si="27"/>
        <v/>
      </c>
      <c r="G42" s="24"/>
      <c r="H42" s="25"/>
      <c r="I42" s="60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s="51" customFormat="1" ht="30" customHeight="1" x14ac:dyDescent="0.25">
      <c r="A43" s="44" t="s">
        <v>32</v>
      </c>
      <c r="B43" s="12">
        <f t="shared" si="23"/>
        <v>0</v>
      </c>
      <c r="C43" s="8" t="str">
        <f t="shared" si="24"/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76" t="s">
        <v>45</v>
      </c>
      <c r="B44" s="12">
        <f t="shared" si="23"/>
        <v>0</v>
      </c>
      <c r="C44" s="8" t="str">
        <f t="shared" si="24"/>
        <v/>
      </c>
      <c r="D44" s="13">
        <f t="shared" si="25"/>
        <v>0</v>
      </c>
      <c r="E44" s="14">
        <f t="shared" si="26"/>
        <v>0</v>
      </c>
      <c r="F44" s="21" t="str">
        <f t="shared" ref="F44" si="30">IF(E44,E44/$E$48,"")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47</v>
      </c>
      <c r="B45" s="12">
        <f t="shared" si="23"/>
        <v>0</v>
      </c>
      <c r="C45" s="8" t="str">
        <f t="shared" si="24"/>
        <v/>
      </c>
      <c r="D45" s="13">
        <f t="shared" si="25"/>
        <v>0</v>
      </c>
      <c r="E45" s="14">
        <f t="shared" si="26"/>
        <v>0</v>
      </c>
      <c r="F45" s="21" t="str">
        <f>IF(E45,E45/$E$48,"")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40.9" customHeight="1" x14ac:dyDescent="0.25">
      <c r="A46" s="88" t="s">
        <v>53</v>
      </c>
      <c r="B46" s="12">
        <f t="shared" si="23"/>
        <v>0</v>
      </c>
      <c r="C46" s="8" t="str">
        <f t="shared" si="24"/>
        <v/>
      </c>
      <c r="D46" s="13">
        <f t="shared" si="25"/>
        <v>0</v>
      </c>
      <c r="E46" s="14">
        <f t="shared" si="26"/>
        <v>0</v>
      </c>
      <c r="F46" s="21" t="str">
        <f t="shared" ref="F46" si="31">IF(E46,E46/$E$48,"")</f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88" t="s">
        <v>52</v>
      </c>
      <c r="B47" s="12">
        <f t="shared" ref="B47" si="32">B25+G25+L25+Q25+AA25+V25</f>
        <v>0</v>
      </c>
      <c r="C47" s="8" t="str">
        <f t="shared" si="24"/>
        <v/>
      </c>
      <c r="D47" s="13">
        <f t="shared" ref="D47" si="33">D25+I25+N25+S25+AC25+X25</f>
        <v>0</v>
      </c>
      <c r="E47" s="14">
        <f t="shared" ref="E47" si="34">E25+J25+O25+T25+AD25+Y25</f>
        <v>0</v>
      </c>
      <c r="F47" s="21" t="str">
        <f>IF(E47,E47/$E$48,"")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30" customHeight="1" thickBot="1" x14ac:dyDescent="0.3">
      <c r="A48" s="61" t="s">
        <v>0</v>
      </c>
      <c r="B48" s="16">
        <f>SUM(B35:B47)</f>
        <v>0</v>
      </c>
      <c r="C48" s="17">
        <f>SUM(C35:C47)</f>
        <v>0</v>
      </c>
      <c r="D48" s="18">
        <f>SUM(D35:D47)</f>
        <v>0</v>
      </c>
      <c r="E48" s="18">
        <f>SUM(E35:E47)</f>
        <v>0</v>
      </c>
      <c r="F48" s="19">
        <f>SUM(F35:F47)</f>
        <v>0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ht="36" customHeight="1" x14ac:dyDescent="0.25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24" customFormat="1" ht="23.1" customHeight="1" x14ac:dyDescent="0.25">
      <c r="B50" s="25"/>
      <c r="H50" s="25"/>
      <c r="N50" s="25"/>
    </row>
    <row r="51" spans="1:33" s="24" customFormat="1" x14ac:dyDescent="0.25">
      <c r="B51" s="25"/>
      <c r="H51" s="25"/>
      <c r="N51" s="25"/>
    </row>
    <row r="52" spans="1:33" s="24" customForma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2:21" s="24" customFormat="1" x14ac:dyDescent="0.25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2:21" s="24" customFormat="1" x14ac:dyDescent="0.25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</sheetData>
  <sheetProtection algorithmName="SHA-512" hashValue="CUg6jKjt5rgMy8Kiuu5m4mm+rLBLb5FoieuKnd+FPj1RD81/yYmCyIkCxrzV84wsapQIShkrBqN8ctqcnl3/XQ==" saltValue="cio8WZzMRuNJLIDw24dC5A==" spinCount="100000" sheet="1" objects="1" scenarios="1"/>
  <mergeCells count="22">
    <mergeCell ref="J41:K41"/>
    <mergeCell ref="J35:K35"/>
    <mergeCell ref="J36:K36"/>
    <mergeCell ref="J37:K37"/>
    <mergeCell ref="J38:K38"/>
    <mergeCell ref="J40:K40"/>
    <mergeCell ref="J39:K39"/>
    <mergeCell ref="A28:Q28"/>
    <mergeCell ref="A32:A34"/>
    <mergeCell ref="B32:F33"/>
    <mergeCell ref="J32:K34"/>
    <mergeCell ref="L32:P33"/>
    <mergeCell ref="A30:H30"/>
    <mergeCell ref="A29:Q29"/>
    <mergeCell ref="B10:AE10"/>
    <mergeCell ref="A11:A12"/>
    <mergeCell ref="B11:F11"/>
    <mergeCell ref="G11:K11"/>
    <mergeCell ref="L11:P11"/>
    <mergeCell ref="Q11:U11"/>
    <mergeCell ref="AA11:AE11"/>
    <mergeCell ref="V11:Z11"/>
  </mergeCells>
  <hyperlinks>
    <hyperlink ref="A29" r:id="rId1" location="page=247" xr:uid="{4B8FB436-545E-43C9-BCA4-8E92208321E5}"/>
  </hyperlinks>
  <pageMargins left="0.39370078740157483" right="0" top="0.55118110236220474" bottom="0.55118110236220474" header="0.31496062992125984" footer="0.31496062992125984"/>
  <pageSetup paperSize="8" scale="45" orientation="landscape" r:id="rId2"/>
  <ignoredErrors>
    <ignoredError sqref="C46:C47 M35:M40 C35:C45" formula="1"/>
    <ignoredError sqref="B8" unlockedFormula="1"/>
  </ignoredError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G111"/>
  <sheetViews>
    <sheetView showGridLines="0" showZeros="0" zoomScale="70" zoomScaleNormal="70" workbookViewId="0">
      <selection activeCell="A28" sqref="A28:Q28"/>
    </sheetView>
  </sheetViews>
  <sheetFormatPr defaultColWidth="9.140625" defaultRowHeight="15" x14ac:dyDescent="0.25"/>
  <cols>
    <col min="1" max="1" width="30.42578125" style="26" customWidth="1"/>
    <col min="2" max="2" width="11.140625" style="59" customWidth="1"/>
    <col min="3" max="3" width="10.7109375" style="26" customWidth="1"/>
    <col min="4" max="4" width="19.140625" style="26" customWidth="1"/>
    <col min="5" max="5" width="19.710937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1" width="11.42578125" style="26" customWidth="1"/>
    <col min="12" max="12" width="11.7109375" style="26" customWidth="1"/>
    <col min="13" max="13" width="10.7109375" style="26" customWidth="1"/>
    <col min="14" max="14" width="20.14062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5.425781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25">
      <c r="B4" s="25"/>
      <c r="H4" s="25"/>
      <c r="N4" s="25"/>
    </row>
    <row r="5" spans="1:31" s="24" customFormat="1" ht="30.75" customHeight="1" x14ac:dyDescent="0.25">
      <c r="A5" s="27" t="s">
        <v>37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tr">
        <f>'CONTRACTACIO 1r TR 2025'!C5</f>
        <v>ANY 2025</v>
      </c>
      <c r="B7" s="30" t="s">
        <v>58</v>
      </c>
      <c r="C7" s="31"/>
      <c r="D7" s="31"/>
      <c r="E7" s="31"/>
      <c r="F7" s="31"/>
      <c r="H7" s="69"/>
      <c r="J7" s="31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Institut Barcelona Esports (IBE)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54" t="s">
        <v>6</v>
      </c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6"/>
    </row>
    <row r="11" spans="1:31" ht="30" customHeight="1" thickBot="1" x14ac:dyDescent="0.3">
      <c r="A11" s="157" t="s">
        <v>10</v>
      </c>
      <c r="B11" s="114" t="s">
        <v>3</v>
      </c>
      <c r="C11" s="115"/>
      <c r="D11" s="115"/>
      <c r="E11" s="115"/>
      <c r="F11" s="116"/>
      <c r="G11" s="117" t="s">
        <v>1</v>
      </c>
      <c r="H11" s="118"/>
      <c r="I11" s="118"/>
      <c r="J11" s="118"/>
      <c r="K11" s="119"/>
      <c r="L11" s="132" t="s">
        <v>2</v>
      </c>
      <c r="M11" s="133"/>
      <c r="N11" s="133"/>
      <c r="O11" s="133"/>
      <c r="P11" s="133"/>
      <c r="Q11" s="120" t="s">
        <v>34</v>
      </c>
      <c r="R11" s="121"/>
      <c r="S11" s="121"/>
      <c r="T11" s="121"/>
      <c r="U11" s="122"/>
      <c r="V11" s="123" t="s">
        <v>4</v>
      </c>
      <c r="W11" s="124"/>
      <c r="X11" s="124"/>
      <c r="Y11" s="124"/>
      <c r="Z11" s="125"/>
      <c r="AA11" s="126" t="s">
        <v>5</v>
      </c>
      <c r="AB11" s="127"/>
      <c r="AC11" s="127"/>
      <c r="AD11" s="127"/>
      <c r="AE11" s="128"/>
    </row>
    <row r="12" spans="1:31" ht="39" customHeight="1" thickBot="1" x14ac:dyDescent="0.3">
      <c r="A12" s="158"/>
      <c r="B12" s="32" t="s">
        <v>7</v>
      </c>
      <c r="C12" s="33" t="s">
        <v>8</v>
      </c>
      <c r="D12" s="34" t="s">
        <v>48</v>
      </c>
      <c r="E12" s="35" t="s">
        <v>49</v>
      </c>
      <c r="F12" s="36" t="s">
        <v>13</v>
      </c>
      <c r="G12" s="37" t="s">
        <v>7</v>
      </c>
      <c r="H12" s="33" t="s">
        <v>8</v>
      </c>
      <c r="I12" s="34" t="s">
        <v>48</v>
      </c>
      <c r="J12" s="35" t="s">
        <v>49</v>
      </c>
      <c r="K12" s="36" t="s">
        <v>13</v>
      </c>
      <c r="L12" s="37" t="s">
        <v>7</v>
      </c>
      <c r="M12" s="33" t="s">
        <v>8</v>
      </c>
      <c r="N12" s="34" t="s">
        <v>48</v>
      </c>
      <c r="O12" s="35" t="s">
        <v>49</v>
      </c>
      <c r="P12" s="36" t="s">
        <v>13</v>
      </c>
      <c r="Q12" s="37" t="s">
        <v>7</v>
      </c>
      <c r="R12" s="33" t="s">
        <v>8</v>
      </c>
      <c r="S12" s="34" t="s">
        <v>48</v>
      </c>
      <c r="T12" s="35" t="s">
        <v>49</v>
      </c>
      <c r="U12" s="38" t="s">
        <v>13</v>
      </c>
      <c r="V12" s="32" t="s">
        <v>7</v>
      </c>
      <c r="W12" s="33" t="s">
        <v>8</v>
      </c>
      <c r="X12" s="34" t="s">
        <v>48</v>
      </c>
      <c r="Y12" s="35" t="s">
        <v>49</v>
      </c>
      <c r="Z12" s="36" t="s">
        <v>13</v>
      </c>
      <c r="AA12" s="32" t="s">
        <v>7</v>
      </c>
      <c r="AB12" s="33" t="s">
        <v>8</v>
      </c>
      <c r="AC12" s="34" t="s">
        <v>48</v>
      </c>
      <c r="AD12" s="35" t="s">
        <v>49</v>
      </c>
      <c r="AE12" s="36" t="s">
        <v>13</v>
      </c>
    </row>
    <row r="13" spans="1:31" s="40" customFormat="1" ht="36" customHeight="1" x14ac:dyDescent="0.25">
      <c r="A13" s="39" t="s">
        <v>25</v>
      </c>
      <c r="B13" s="9">
        <f>'CONTRACTACIO 1r TR 2025'!B13+'CONTRACTACIO 2n TR 2025'!B13+'CONTRACTACIO 3r TR 2025'!B13+'CONTRACTACIO 4t TR 2025'!B13</f>
        <v>0</v>
      </c>
      <c r="C13" s="20" t="str">
        <f t="shared" ref="C13:C25" si="0">IF(B13,B13/$B$26,"")</f>
        <v/>
      </c>
      <c r="D13" s="10">
        <f>'CONTRACTACIO 1r TR 2025'!D13+'CONTRACTACIO 2n TR 2025'!D13+'CONTRACTACIO 3r TR 2025'!D13+'CONTRACTACIO 4t TR 2025'!D13</f>
        <v>0</v>
      </c>
      <c r="E13" s="10">
        <f>'CONTRACTACIO 1r TR 2025'!E13+'CONTRACTACIO 2n TR 2025'!E13+'CONTRACTACIO 3r TR 2025'!E13+'CONTRACTACIO 4t TR 2025'!E13</f>
        <v>0</v>
      </c>
      <c r="F13" s="21" t="str">
        <f t="shared" ref="F13:F25" si="1">IF(E13,E13/$E$26,"")</f>
        <v/>
      </c>
      <c r="G13" s="9">
        <f>'CONTRACTACIO 1r TR 2025'!G13+'CONTRACTACIO 2n TR 2025'!G13+'CONTRACTACIO 3r TR 2025'!G13+'CONTRACTACIO 4t TR 2025'!G13</f>
        <v>0</v>
      </c>
      <c r="H13" s="20" t="str">
        <f t="shared" ref="H13:H25" si="2">IF(G13,G13/$G$26,"")</f>
        <v/>
      </c>
      <c r="I13" s="10">
        <f>'CONTRACTACIO 1r TR 2025'!I13+'CONTRACTACIO 2n TR 2025'!I13+'CONTRACTACIO 3r TR 2025'!I13+'CONTRACTACIO 4t TR 2025'!I13</f>
        <v>0</v>
      </c>
      <c r="J13" s="10">
        <f>'CONTRACTACIO 1r TR 2025'!J13+'CONTRACTACIO 2n TR 2025'!J13+'CONTRACTACIO 3r TR 2025'!J13+'CONTRACTACIO 4t TR 2025'!J13</f>
        <v>0</v>
      </c>
      <c r="K13" s="21" t="str">
        <f t="shared" ref="K13:K25" si="3">IF(J13,J13/$J$26,"")</f>
        <v/>
      </c>
      <c r="L13" s="9">
        <f>'CONTRACTACIO 1r TR 2025'!L13+'CONTRACTACIO 2n TR 2025'!L13+'CONTRACTACIO 3r TR 2025'!L13+'CONTRACTACIO 4t TR 2025'!L13</f>
        <v>0</v>
      </c>
      <c r="M13" s="20" t="str">
        <f t="shared" ref="M13:M25" si="4">IF(L13,L13/$L$26,"")</f>
        <v/>
      </c>
      <c r="N13" s="10">
        <f>'CONTRACTACIO 1r TR 2025'!N13+'CONTRACTACIO 2n TR 2025'!N13+'CONTRACTACIO 3r TR 2025'!N13+'CONTRACTACIO 4t TR 2025'!N13</f>
        <v>0</v>
      </c>
      <c r="O13" s="10">
        <f>'CONTRACTACIO 1r TR 2025'!O13+'CONTRACTACIO 2n TR 2025'!O13+'CONTRACTACIO 3r TR 2025'!O13+'CONTRACTACIO 4t TR 2025'!O13</f>
        <v>0</v>
      </c>
      <c r="P13" s="21" t="str">
        <f t="shared" ref="P13:P25" si="5">IF(O13,O13/$O$26,"")</f>
        <v/>
      </c>
      <c r="Q13" s="9">
        <f>'CONTRACTACIO 1r TR 2025'!Q13+'CONTRACTACIO 2n TR 2025'!Q13+'CONTRACTACIO 3r TR 2025'!Q13+'CONTRACTACIO 4t TR 2025'!Q13</f>
        <v>0</v>
      </c>
      <c r="R13" s="20" t="str">
        <f t="shared" ref="R13:R25" si="6">IF(Q13,Q13/$Q$26,"")</f>
        <v/>
      </c>
      <c r="S13" s="10">
        <f>'CONTRACTACIO 1r TR 2025'!S13+'CONTRACTACIO 2n TR 2025'!S13+'CONTRACTACIO 3r TR 2025'!S13+'CONTRACTACIO 4t TR 2025'!S13</f>
        <v>0</v>
      </c>
      <c r="T13" s="10">
        <f>'CONTRACTACIO 1r TR 2025'!T13+'CONTRACTACIO 2n TR 2025'!T13+'CONTRACTACIO 3r TR 2025'!T13+'CONTRACTACIO 4t TR 2025'!T13</f>
        <v>0</v>
      </c>
      <c r="U13" s="21" t="str">
        <f t="shared" ref="U13:U25" si="7">IF(T13,T13/$T$26,"")</f>
        <v/>
      </c>
      <c r="V13" s="9">
        <f>'CONTRACTACIO 1r TR 2025'!AA13+'CONTRACTACIO 2n TR 2025'!AA13+'CONTRACTACIO 3r TR 2025'!AA13+'CONTRACTACIO 4t TR 2025'!AA13</f>
        <v>0</v>
      </c>
      <c r="W13" s="20" t="str">
        <f t="shared" ref="W13:W25" si="8">IF(V13,V13/$V$26,"")</f>
        <v/>
      </c>
      <c r="X13" s="10">
        <f>'CONTRACTACIO 1r TR 2025'!AC13+'CONTRACTACIO 2n TR 2025'!AC13+'CONTRACTACIO 3r TR 2025'!AC13+'CONTRACTACIO 4t TR 2025'!AC13</f>
        <v>0</v>
      </c>
      <c r="Y13" s="10">
        <f>'CONTRACTACIO 1r TR 2025'!AD13+'CONTRACTACIO 2n TR 2025'!AD13+'CONTRACTACIO 3r TR 2025'!AD13+'CONTRACTACIO 4t TR 2025'!AD13</f>
        <v>0</v>
      </c>
      <c r="Z13" s="21" t="str">
        <f t="shared" ref="Z13:Z25" si="9">IF(Y13,Y13/$Y$26,"")</f>
        <v/>
      </c>
      <c r="AA13" s="9">
        <f>'CONTRACTACIO 1r TR 2025'!V13+'CONTRACTACIO 2n TR 2025'!V13+'CONTRACTACIO 3r TR 2025'!V13+'CONTRACTACIO 4t TR 2025'!V13</f>
        <v>0</v>
      </c>
      <c r="AB13" s="20" t="str">
        <f t="shared" ref="AB13:AB25" si="10">IF(AA13,AA13/$AA$26,"")</f>
        <v/>
      </c>
      <c r="AC13" s="10">
        <f>'CONTRACTACIO 1r TR 2025'!X13+'CONTRACTACIO 2n TR 2025'!X13+'CONTRACTACIO 3r TR 2025'!X13+'CONTRACTACIO 4t TR 2025'!X13</f>
        <v>0</v>
      </c>
      <c r="AD13" s="10">
        <f>'CONTRACTACIO 1r TR 2025'!Y13+'CONTRACTACIO 2n TR 2025'!Y13+'CONTRACTACIO 3r TR 2025'!Y13+'CONTRACTACIO 4t TR 2025'!Y13</f>
        <v>0</v>
      </c>
      <c r="AE13" s="21" t="str">
        <f t="shared" ref="AE13:AE25" si="11">IF(AD13,AD13/$AD$26,"")</f>
        <v/>
      </c>
    </row>
    <row r="14" spans="1:31" s="40" customFormat="1" ht="36" customHeight="1" x14ac:dyDescent="0.25">
      <c r="A14" s="41" t="s">
        <v>18</v>
      </c>
      <c r="B14" s="9">
        <f>'CONTRACTACIO 1r TR 2025'!B14+'CONTRACTACIO 2n TR 2025'!B14+'CONTRACTACIO 3r TR 2025'!B14+'CONTRACTACIO 4t TR 2025'!B14</f>
        <v>0</v>
      </c>
      <c r="C14" s="20" t="str">
        <f t="shared" si="0"/>
        <v/>
      </c>
      <c r="D14" s="13">
        <f>'CONTRACTACIO 1r TR 2025'!D14+'CONTRACTACIO 2n TR 2025'!D14+'CONTRACTACIO 3r TR 2025'!D14+'CONTRACTACIO 4t TR 2025'!D14</f>
        <v>0</v>
      </c>
      <c r="E14" s="13">
        <f>'CONTRACTACIO 1r TR 2025'!E14+'CONTRACTACIO 2n TR 2025'!E14+'CONTRACTACIO 3r TR 2025'!E14+'CONTRACTACIO 4t TR 2025'!E14</f>
        <v>0</v>
      </c>
      <c r="F14" s="21" t="str">
        <f t="shared" si="1"/>
        <v/>
      </c>
      <c r="G14" s="9">
        <f>'CONTRACTACIO 1r TR 2025'!G14+'CONTRACTACIO 2n TR 2025'!G14+'CONTRACTACIO 3r TR 2025'!G14+'CONTRACTACIO 4t TR 2025'!G14</f>
        <v>0</v>
      </c>
      <c r="H14" s="20" t="str">
        <f t="shared" si="2"/>
        <v/>
      </c>
      <c r="I14" s="13">
        <f>'CONTRACTACIO 1r TR 2025'!I14+'CONTRACTACIO 2n TR 2025'!I14+'CONTRACTACIO 3r TR 2025'!I14+'CONTRACTACIO 4t TR 2025'!I14</f>
        <v>0</v>
      </c>
      <c r="J14" s="13">
        <f>'CONTRACTACIO 1r TR 2025'!J14+'CONTRACTACIO 2n TR 2025'!J14+'CONTRACTACIO 3r TR 2025'!J14+'CONTRACTACIO 4t TR 2025'!J14</f>
        <v>0</v>
      </c>
      <c r="K14" s="21" t="str">
        <f t="shared" si="3"/>
        <v/>
      </c>
      <c r="L14" s="9">
        <f>'CONTRACTACIO 1r TR 2025'!L14+'CONTRACTACIO 2n TR 2025'!L14+'CONTRACTACIO 3r TR 2025'!L14+'CONTRACTACIO 4t TR 2025'!L14</f>
        <v>0</v>
      </c>
      <c r="M14" s="20" t="str">
        <f t="shared" si="4"/>
        <v/>
      </c>
      <c r="N14" s="13">
        <f>'CONTRACTACIO 1r TR 2025'!N14+'CONTRACTACIO 2n TR 2025'!N14+'CONTRACTACIO 3r TR 2025'!N14+'CONTRACTACIO 4t TR 2025'!N14</f>
        <v>0</v>
      </c>
      <c r="O14" s="13">
        <f>'CONTRACTACIO 1r TR 2025'!O14+'CONTRACTACIO 2n TR 2025'!O14+'CONTRACTACIO 3r TR 2025'!O14+'CONTRACTACIO 4t TR 2025'!O14</f>
        <v>0</v>
      </c>
      <c r="P14" s="21" t="str">
        <f t="shared" si="5"/>
        <v/>
      </c>
      <c r="Q14" s="9">
        <f>'CONTRACTACIO 1r TR 2025'!Q14+'CONTRACTACIO 2n TR 2025'!Q14+'CONTRACTACIO 3r TR 2025'!Q14+'CONTRACTACIO 4t TR 2025'!Q14</f>
        <v>0</v>
      </c>
      <c r="R14" s="20" t="str">
        <f t="shared" si="6"/>
        <v/>
      </c>
      <c r="S14" s="13">
        <f>'CONTRACTACIO 1r TR 2025'!S14+'CONTRACTACIO 2n TR 2025'!S14+'CONTRACTACIO 3r TR 2025'!S14+'CONTRACTACIO 4t TR 2025'!S14</f>
        <v>0</v>
      </c>
      <c r="T14" s="13">
        <f>'CONTRACTACIO 1r TR 2025'!T14+'CONTRACTACIO 2n TR 2025'!T14+'CONTRACTACIO 3r TR 2025'!T14+'CONTRACTACIO 4t TR 2025'!T14</f>
        <v>0</v>
      </c>
      <c r="U14" s="21" t="str">
        <f t="shared" si="7"/>
        <v/>
      </c>
      <c r="V14" s="9">
        <f>'CONTRACTACIO 1r TR 2025'!AA14+'CONTRACTACIO 2n TR 2025'!AA14+'CONTRACTACIO 3r TR 2025'!AA14+'CONTRACTACIO 4t TR 2025'!AA14</f>
        <v>0</v>
      </c>
      <c r="W14" s="20" t="str">
        <f t="shared" si="8"/>
        <v/>
      </c>
      <c r="X14" s="13">
        <f>'CONTRACTACIO 1r TR 2025'!AC14+'CONTRACTACIO 2n TR 2025'!AC14+'CONTRACTACIO 3r TR 2025'!AC14+'CONTRACTACIO 4t TR 2025'!AC14</f>
        <v>0</v>
      </c>
      <c r="Y14" s="13">
        <f>'CONTRACTACIO 1r TR 2025'!AD14+'CONTRACTACIO 2n TR 2025'!AD14+'CONTRACTACIO 3r TR 2025'!AD14+'CONTRACTACIO 4t TR 2025'!AD14</f>
        <v>0</v>
      </c>
      <c r="Z14" s="21" t="str">
        <f t="shared" si="9"/>
        <v/>
      </c>
      <c r="AA14" s="9">
        <f>'CONTRACTACIO 1r TR 2025'!V14+'CONTRACTACIO 2n TR 2025'!V14+'CONTRACTACIO 3r TR 2025'!V14+'CONTRACTACIO 4t TR 2025'!V14</f>
        <v>0</v>
      </c>
      <c r="AB14" s="20" t="str">
        <f t="shared" si="10"/>
        <v/>
      </c>
      <c r="AC14" s="13">
        <f>'CONTRACTACIO 1r TR 2025'!X14+'CONTRACTACIO 2n TR 2025'!X14+'CONTRACTACIO 3r TR 2025'!X14+'CONTRACTACIO 4t TR 2025'!X14</f>
        <v>0</v>
      </c>
      <c r="AD14" s="13">
        <f>'CONTRACTACIO 1r TR 2025'!Y14+'CONTRACTACIO 2n TR 2025'!Y14+'CONTRACTACIO 3r TR 2025'!Y14+'CONTRACTACIO 4t TR 2025'!Y14</f>
        <v>0</v>
      </c>
      <c r="AE14" s="21" t="str">
        <f t="shared" si="11"/>
        <v/>
      </c>
    </row>
    <row r="15" spans="1:31" s="40" customFormat="1" ht="36" customHeight="1" x14ac:dyDescent="0.25">
      <c r="A15" s="41" t="s">
        <v>19</v>
      </c>
      <c r="B15" s="9">
        <f>'CONTRACTACIO 1r TR 2025'!B15+'CONTRACTACIO 2n TR 2025'!B15+'CONTRACTACIO 3r TR 2025'!B15+'CONTRACTACIO 4t TR 2025'!B15</f>
        <v>0</v>
      </c>
      <c r="C15" s="20" t="str">
        <f t="shared" si="0"/>
        <v/>
      </c>
      <c r="D15" s="13">
        <f>'CONTRACTACIO 1r TR 2025'!D15+'CONTRACTACIO 2n TR 2025'!D15+'CONTRACTACIO 3r TR 2025'!D15+'CONTRACTACIO 4t TR 2025'!D15</f>
        <v>0</v>
      </c>
      <c r="E15" s="13">
        <f>'CONTRACTACIO 1r TR 2025'!E15+'CONTRACTACIO 2n TR 2025'!E15+'CONTRACTACIO 3r TR 2025'!E15+'CONTRACTACIO 4t TR 2025'!E15</f>
        <v>0</v>
      </c>
      <c r="F15" s="21" t="str">
        <f t="shared" si="1"/>
        <v/>
      </c>
      <c r="G15" s="9">
        <f>'CONTRACTACIO 1r TR 2025'!G15+'CONTRACTACIO 2n TR 2025'!G15+'CONTRACTACIO 3r TR 2025'!G15+'CONTRACTACIO 4t TR 2025'!G15</f>
        <v>0</v>
      </c>
      <c r="H15" s="20" t="str">
        <f t="shared" si="2"/>
        <v/>
      </c>
      <c r="I15" s="13">
        <f>'CONTRACTACIO 1r TR 2025'!I15+'CONTRACTACIO 2n TR 2025'!I15+'CONTRACTACIO 3r TR 2025'!I15+'CONTRACTACIO 4t TR 2025'!I15</f>
        <v>0</v>
      </c>
      <c r="J15" s="13">
        <f>'CONTRACTACIO 1r TR 2025'!J15+'CONTRACTACIO 2n TR 2025'!J15+'CONTRACTACIO 3r TR 2025'!J15+'CONTRACTACIO 4t TR 2025'!J15</f>
        <v>0</v>
      </c>
      <c r="K15" s="21" t="str">
        <f t="shared" si="3"/>
        <v/>
      </c>
      <c r="L15" s="9">
        <f>'CONTRACTACIO 1r TR 2025'!L15+'CONTRACTACIO 2n TR 2025'!L15+'CONTRACTACIO 3r TR 2025'!L15+'CONTRACTACIO 4t TR 2025'!L15</f>
        <v>0</v>
      </c>
      <c r="M15" s="20" t="str">
        <f t="shared" si="4"/>
        <v/>
      </c>
      <c r="N15" s="13">
        <f>'CONTRACTACIO 1r TR 2025'!N15+'CONTRACTACIO 2n TR 2025'!N15+'CONTRACTACIO 3r TR 2025'!N15+'CONTRACTACIO 4t TR 2025'!N15</f>
        <v>0</v>
      </c>
      <c r="O15" s="13">
        <f>'CONTRACTACIO 1r TR 2025'!O15+'CONTRACTACIO 2n TR 2025'!O15+'CONTRACTACIO 3r TR 2025'!O15+'CONTRACTACIO 4t TR 2025'!O15</f>
        <v>0</v>
      </c>
      <c r="P15" s="21" t="str">
        <f t="shared" si="5"/>
        <v/>
      </c>
      <c r="Q15" s="9">
        <f>'CONTRACTACIO 1r TR 2025'!Q15+'CONTRACTACIO 2n TR 2025'!Q15+'CONTRACTACIO 3r TR 2025'!Q15+'CONTRACTACIO 4t TR 2025'!Q15</f>
        <v>0</v>
      </c>
      <c r="R15" s="20" t="str">
        <f t="shared" si="6"/>
        <v/>
      </c>
      <c r="S15" s="13">
        <f>'CONTRACTACIO 1r TR 2025'!S15+'CONTRACTACIO 2n TR 2025'!S15+'CONTRACTACIO 3r TR 2025'!S15+'CONTRACTACIO 4t TR 2025'!S15</f>
        <v>0</v>
      </c>
      <c r="T15" s="13">
        <f>'CONTRACTACIO 1r TR 2025'!T15+'CONTRACTACIO 2n TR 2025'!T15+'CONTRACTACIO 3r TR 2025'!T15+'CONTRACTACIO 4t TR 2025'!T15</f>
        <v>0</v>
      </c>
      <c r="U15" s="21" t="str">
        <f t="shared" si="7"/>
        <v/>
      </c>
      <c r="V15" s="9">
        <f>'CONTRACTACIO 1r TR 2025'!AA15+'CONTRACTACIO 2n TR 2025'!AA15+'CONTRACTACIO 3r TR 2025'!AA15+'CONTRACTACIO 4t TR 2025'!AA15</f>
        <v>0</v>
      </c>
      <c r="W15" s="20" t="str">
        <f t="shared" si="8"/>
        <v/>
      </c>
      <c r="X15" s="13">
        <f>'CONTRACTACIO 1r TR 2025'!AC15+'CONTRACTACIO 2n TR 2025'!AC15+'CONTRACTACIO 3r TR 2025'!AC15+'CONTRACTACIO 4t TR 2025'!AC15</f>
        <v>0</v>
      </c>
      <c r="Y15" s="13">
        <f>'CONTRACTACIO 1r TR 2025'!AD15+'CONTRACTACIO 2n TR 2025'!AD15+'CONTRACTACIO 3r TR 2025'!AD15+'CONTRACTACIO 4t TR 2025'!AD15</f>
        <v>0</v>
      </c>
      <c r="Z15" s="21" t="str">
        <f t="shared" si="9"/>
        <v/>
      </c>
      <c r="AA15" s="9">
        <f>'CONTRACTACIO 1r TR 2025'!V15+'CONTRACTACIO 2n TR 2025'!V15+'CONTRACTACIO 3r TR 2025'!V15+'CONTRACTACIO 4t TR 2025'!V15</f>
        <v>0</v>
      </c>
      <c r="AB15" s="20" t="str">
        <f t="shared" si="10"/>
        <v/>
      </c>
      <c r="AC15" s="13">
        <f>'CONTRACTACIO 1r TR 2025'!X15+'CONTRACTACIO 2n TR 2025'!X15+'CONTRACTACIO 3r TR 2025'!X15+'CONTRACTACIO 4t TR 2025'!X15</f>
        <v>0</v>
      </c>
      <c r="AD15" s="13">
        <f>'CONTRACTACIO 1r TR 2025'!Y15+'CONTRACTACIO 2n TR 2025'!Y15+'CONTRACTACIO 3r TR 2025'!Y15+'CONTRACTACIO 4t TR 2025'!Y15</f>
        <v>0</v>
      </c>
      <c r="AE15" s="21" t="str">
        <f t="shared" si="11"/>
        <v/>
      </c>
    </row>
    <row r="16" spans="1:31" s="40" customFormat="1" ht="36" customHeight="1" x14ac:dyDescent="0.25">
      <c r="A16" s="41" t="s">
        <v>26</v>
      </c>
      <c r="B16" s="9">
        <f>'CONTRACTACIO 1r TR 2025'!B16+'CONTRACTACIO 2n TR 2025'!B16+'CONTRACTACIO 3r TR 2025'!B16+'CONTRACTACIO 4t TR 2025'!B16</f>
        <v>0</v>
      </c>
      <c r="C16" s="20" t="str">
        <f t="shared" si="0"/>
        <v/>
      </c>
      <c r="D16" s="13">
        <f>'CONTRACTACIO 1r TR 2025'!D16+'CONTRACTACIO 2n TR 2025'!D16+'CONTRACTACIO 3r TR 2025'!D16+'CONTRACTACIO 4t TR 2025'!D16</f>
        <v>0</v>
      </c>
      <c r="E16" s="13">
        <f>'CONTRACTACIO 1r TR 2025'!E16+'CONTRACTACIO 2n TR 2025'!E16+'CONTRACTACIO 3r TR 2025'!E16+'CONTRACTACIO 4t TR 2025'!E16</f>
        <v>0</v>
      </c>
      <c r="F16" s="21" t="str">
        <f t="shared" si="1"/>
        <v/>
      </c>
      <c r="G16" s="9">
        <f>'CONTRACTACIO 1r TR 2025'!G16+'CONTRACTACIO 2n TR 2025'!G16+'CONTRACTACIO 3r TR 2025'!G16+'CONTRACTACIO 4t TR 2025'!G16</f>
        <v>0</v>
      </c>
      <c r="H16" s="20" t="str">
        <f t="shared" si="2"/>
        <v/>
      </c>
      <c r="I16" s="13">
        <f>'CONTRACTACIO 1r TR 2025'!I16+'CONTRACTACIO 2n TR 2025'!I16+'CONTRACTACIO 3r TR 2025'!I16+'CONTRACTACIO 4t TR 2025'!I16</f>
        <v>0</v>
      </c>
      <c r="J16" s="13">
        <f>'CONTRACTACIO 1r TR 2025'!J16+'CONTRACTACIO 2n TR 2025'!J16+'CONTRACTACIO 3r TR 2025'!J16+'CONTRACTACIO 4t TR 2025'!J16</f>
        <v>0</v>
      </c>
      <c r="K16" s="21" t="str">
        <f t="shared" si="3"/>
        <v/>
      </c>
      <c r="L16" s="9">
        <f>'CONTRACTACIO 1r TR 2025'!L16+'CONTRACTACIO 2n TR 2025'!L16+'CONTRACTACIO 3r TR 2025'!L16+'CONTRACTACIO 4t TR 2025'!L16</f>
        <v>0</v>
      </c>
      <c r="M16" s="20" t="str">
        <f t="shared" si="4"/>
        <v/>
      </c>
      <c r="N16" s="13">
        <f>'CONTRACTACIO 1r TR 2025'!N16+'CONTRACTACIO 2n TR 2025'!N16+'CONTRACTACIO 3r TR 2025'!N16+'CONTRACTACIO 4t TR 2025'!N16</f>
        <v>0</v>
      </c>
      <c r="O16" s="13">
        <f>'CONTRACTACIO 1r TR 2025'!O16+'CONTRACTACIO 2n TR 2025'!O16+'CONTRACTACIO 3r TR 2025'!O16+'CONTRACTACIO 4t TR 2025'!O16</f>
        <v>0</v>
      </c>
      <c r="P16" s="21" t="str">
        <f t="shared" si="5"/>
        <v/>
      </c>
      <c r="Q16" s="9">
        <f>'CONTRACTACIO 1r TR 2025'!Q16+'CONTRACTACIO 2n TR 2025'!Q16+'CONTRACTACIO 3r TR 2025'!Q16+'CONTRACTACIO 4t TR 2025'!Q16</f>
        <v>0</v>
      </c>
      <c r="R16" s="20" t="str">
        <f t="shared" si="6"/>
        <v/>
      </c>
      <c r="S16" s="13">
        <f>'CONTRACTACIO 1r TR 2025'!S16+'CONTRACTACIO 2n TR 2025'!S16+'CONTRACTACIO 3r TR 2025'!S16+'CONTRACTACIO 4t TR 2025'!S16</f>
        <v>0</v>
      </c>
      <c r="T16" s="13">
        <f>'CONTRACTACIO 1r TR 2025'!T16+'CONTRACTACIO 2n TR 2025'!T16+'CONTRACTACIO 3r TR 2025'!T16+'CONTRACTACIO 4t TR 2025'!T16</f>
        <v>0</v>
      </c>
      <c r="U16" s="21" t="str">
        <f t="shared" si="7"/>
        <v/>
      </c>
      <c r="V16" s="9">
        <f>'CONTRACTACIO 1r TR 2025'!AA16+'CONTRACTACIO 2n TR 2025'!AA16+'CONTRACTACIO 3r TR 2025'!AA16+'CONTRACTACIO 4t TR 2025'!AA16</f>
        <v>0</v>
      </c>
      <c r="W16" s="20" t="str">
        <f t="shared" si="8"/>
        <v/>
      </c>
      <c r="X16" s="13">
        <f>'CONTRACTACIO 1r TR 2025'!AC16+'CONTRACTACIO 2n TR 2025'!AC16+'CONTRACTACIO 3r TR 2025'!AC16+'CONTRACTACIO 4t TR 2025'!AC16</f>
        <v>0</v>
      </c>
      <c r="Y16" s="13">
        <f>'CONTRACTACIO 1r TR 2025'!AD16+'CONTRACTACIO 2n TR 2025'!AD16+'CONTRACTACIO 3r TR 2025'!AD16+'CONTRACTACIO 4t TR 2025'!AD16</f>
        <v>0</v>
      </c>
      <c r="Z16" s="21" t="str">
        <f t="shared" si="9"/>
        <v/>
      </c>
      <c r="AA16" s="9">
        <f>'CONTRACTACIO 1r TR 2025'!V16+'CONTRACTACIO 2n TR 2025'!V16+'CONTRACTACIO 3r TR 2025'!V16+'CONTRACTACIO 4t TR 2025'!V16</f>
        <v>0</v>
      </c>
      <c r="AB16" s="20" t="str">
        <f t="shared" si="10"/>
        <v/>
      </c>
      <c r="AC16" s="13">
        <f>'CONTRACTACIO 1r TR 2025'!X16+'CONTRACTACIO 2n TR 2025'!X16+'CONTRACTACIO 3r TR 2025'!X16+'CONTRACTACIO 4t TR 2025'!X16</f>
        <v>0</v>
      </c>
      <c r="AD16" s="13">
        <f>'CONTRACTACIO 1r TR 2025'!Y16+'CONTRACTACIO 2n TR 2025'!Y16+'CONTRACTACIO 3r TR 2025'!Y16+'CONTRACTACIO 4t TR 2025'!Y16</f>
        <v>0</v>
      </c>
      <c r="AE16" s="21" t="str">
        <f t="shared" si="11"/>
        <v/>
      </c>
    </row>
    <row r="17" spans="1:31" s="40" customFormat="1" ht="36" customHeight="1" x14ac:dyDescent="0.25">
      <c r="A17" s="41" t="s">
        <v>27</v>
      </c>
      <c r="B17" s="9">
        <f>'CONTRACTACIO 1r TR 2025'!B17+'CONTRACTACIO 2n TR 2025'!B17+'CONTRACTACIO 3r TR 2025'!B17+'CONTRACTACIO 4t TR 2025'!B17</f>
        <v>0</v>
      </c>
      <c r="C17" s="20" t="str">
        <f t="shared" si="0"/>
        <v/>
      </c>
      <c r="D17" s="13">
        <f>'CONTRACTACIO 1r TR 2025'!D17+'CONTRACTACIO 2n TR 2025'!D17+'CONTRACTACIO 3r TR 2025'!D17+'CONTRACTACIO 4t TR 2025'!D17</f>
        <v>0</v>
      </c>
      <c r="E17" s="13">
        <f>'CONTRACTACIO 1r TR 2025'!E17+'CONTRACTACIO 2n TR 2025'!E17+'CONTRACTACIO 3r TR 2025'!E17+'CONTRACTACIO 4t TR 2025'!E17</f>
        <v>0</v>
      </c>
      <c r="F17" s="21" t="str">
        <f t="shared" si="1"/>
        <v/>
      </c>
      <c r="G17" s="9">
        <f>'CONTRACTACIO 1r TR 2025'!G17+'CONTRACTACIO 2n TR 2025'!G17+'CONTRACTACIO 3r TR 2025'!G17+'CONTRACTACIO 4t TR 2025'!G17</f>
        <v>0</v>
      </c>
      <c r="H17" s="20" t="str">
        <f t="shared" si="2"/>
        <v/>
      </c>
      <c r="I17" s="13">
        <f>'CONTRACTACIO 1r TR 2025'!I17+'CONTRACTACIO 2n TR 2025'!I17+'CONTRACTACIO 3r TR 2025'!I17+'CONTRACTACIO 4t TR 2025'!I17</f>
        <v>0</v>
      </c>
      <c r="J17" s="13">
        <f>'CONTRACTACIO 1r TR 2025'!J17+'CONTRACTACIO 2n TR 2025'!J17+'CONTRACTACIO 3r TR 2025'!J17+'CONTRACTACIO 4t TR 2025'!J17</f>
        <v>0</v>
      </c>
      <c r="K17" s="21" t="str">
        <f t="shared" si="3"/>
        <v/>
      </c>
      <c r="L17" s="9">
        <f>'CONTRACTACIO 1r TR 2025'!L17+'CONTRACTACIO 2n TR 2025'!L17+'CONTRACTACIO 3r TR 2025'!L17+'CONTRACTACIO 4t TR 2025'!L17</f>
        <v>0</v>
      </c>
      <c r="M17" s="20" t="str">
        <f t="shared" si="4"/>
        <v/>
      </c>
      <c r="N17" s="13">
        <f>'CONTRACTACIO 1r TR 2025'!N17+'CONTRACTACIO 2n TR 2025'!N17+'CONTRACTACIO 3r TR 2025'!N17+'CONTRACTACIO 4t TR 2025'!N17</f>
        <v>0</v>
      </c>
      <c r="O17" s="13">
        <f>'CONTRACTACIO 1r TR 2025'!O17+'CONTRACTACIO 2n TR 2025'!O17+'CONTRACTACIO 3r TR 2025'!O17+'CONTRACTACIO 4t TR 2025'!O17</f>
        <v>0</v>
      </c>
      <c r="P17" s="21" t="str">
        <f t="shared" si="5"/>
        <v/>
      </c>
      <c r="Q17" s="9">
        <f>'CONTRACTACIO 1r TR 2025'!Q17+'CONTRACTACIO 2n TR 2025'!Q17+'CONTRACTACIO 3r TR 2025'!Q17+'CONTRACTACIO 4t TR 2025'!Q17</f>
        <v>0</v>
      </c>
      <c r="R17" s="20" t="str">
        <f t="shared" si="6"/>
        <v/>
      </c>
      <c r="S17" s="13">
        <f>'CONTRACTACIO 1r TR 2025'!S17+'CONTRACTACIO 2n TR 2025'!S17+'CONTRACTACIO 3r TR 2025'!S17+'CONTRACTACIO 4t TR 2025'!S17</f>
        <v>0</v>
      </c>
      <c r="T17" s="13">
        <f>'CONTRACTACIO 1r TR 2025'!T17+'CONTRACTACIO 2n TR 2025'!T17+'CONTRACTACIO 3r TR 2025'!T17+'CONTRACTACIO 4t TR 2025'!T17</f>
        <v>0</v>
      </c>
      <c r="U17" s="21" t="str">
        <f t="shared" si="7"/>
        <v/>
      </c>
      <c r="V17" s="9">
        <f>'CONTRACTACIO 1r TR 2025'!AA17+'CONTRACTACIO 2n TR 2025'!AA17+'CONTRACTACIO 3r TR 2025'!AA17+'CONTRACTACIO 4t TR 2025'!AA17</f>
        <v>0</v>
      </c>
      <c r="W17" s="20" t="str">
        <f t="shared" si="8"/>
        <v/>
      </c>
      <c r="X17" s="13">
        <f>'CONTRACTACIO 1r TR 2025'!AC17+'CONTRACTACIO 2n TR 2025'!AC17+'CONTRACTACIO 3r TR 2025'!AC17+'CONTRACTACIO 4t TR 2025'!AC17</f>
        <v>0</v>
      </c>
      <c r="Y17" s="13">
        <f>'CONTRACTACIO 1r TR 2025'!AD17+'CONTRACTACIO 2n TR 2025'!AD17+'CONTRACTACIO 3r TR 2025'!AD17+'CONTRACTACIO 4t TR 2025'!AD17</f>
        <v>0</v>
      </c>
      <c r="Z17" s="21" t="str">
        <f t="shared" si="9"/>
        <v/>
      </c>
      <c r="AA17" s="9">
        <f>'CONTRACTACIO 1r TR 2025'!V17+'CONTRACTACIO 2n TR 2025'!V17+'CONTRACTACIO 3r TR 2025'!V17+'CONTRACTACIO 4t TR 2025'!V17</f>
        <v>0</v>
      </c>
      <c r="AB17" s="20" t="str">
        <f t="shared" si="10"/>
        <v/>
      </c>
      <c r="AC17" s="13">
        <f>'CONTRACTACIO 1r TR 2025'!X17+'CONTRACTACIO 2n TR 2025'!X17+'CONTRACTACIO 3r TR 2025'!X17+'CONTRACTACIO 4t TR 2025'!X17</f>
        <v>0</v>
      </c>
      <c r="AD17" s="13">
        <f>'CONTRACTACIO 1r TR 2025'!Y17+'CONTRACTACIO 2n TR 2025'!Y17+'CONTRACTACIO 3r TR 2025'!Y17+'CONTRACTACIO 4t TR 2025'!Y17</f>
        <v>0</v>
      </c>
      <c r="AE17" s="21" t="str">
        <f t="shared" si="11"/>
        <v/>
      </c>
    </row>
    <row r="18" spans="1:31" s="40" customFormat="1" ht="36" customHeight="1" x14ac:dyDescent="0.25">
      <c r="A18" s="42" t="s">
        <v>33</v>
      </c>
      <c r="B18" s="9">
        <f>'CONTRACTACIO 1r TR 2025'!B18+'CONTRACTACIO 2n TR 2025'!B18+'CONTRACTACIO 3r TR 2025'!B18+'CONTRACTACIO 4t TR 2025'!B18</f>
        <v>0</v>
      </c>
      <c r="C18" s="20" t="str">
        <f t="shared" si="0"/>
        <v/>
      </c>
      <c r="D18" s="13">
        <f>'CONTRACTACIO 1r TR 2025'!D18+'CONTRACTACIO 2n TR 2025'!D18+'CONTRACTACIO 3r TR 2025'!D18+'CONTRACTACIO 4t TR 2025'!D18</f>
        <v>0</v>
      </c>
      <c r="E18" s="13">
        <f>'CONTRACTACIO 1r TR 2025'!E18+'CONTRACTACIO 2n TR 2025'!E18+'CONTRACTACIO 3r TR 2025'!E18+'CONTRACTACIO 4t TR 2025'!E18</f>
        <v>0</v>
      </c>
      <c r="F18" s="21" t="str">
        <f t="shared" si="1"/>
        <v/>
      </c>
      <c r="G18" s="9">
        <f>'CONTRACTACIO 1r TR 2025'!G18+'CONTRACTACIO 2n TR 2025'!G18+'CONTRACTACIO 3r TR 2025'!G18+'CONTRACTACIO 4t TR 2025'!G18</f>
        <v>0</v>
      </c>
      <c r="H18" s="20" t="str">
        <f t="shared" si="2"/>
        <v/>
      </c>
      <c r="I18" s="13">
        <f>'CONTRACTACIO 1r TR 2025'!I18+'CONTRACTACIO 2n TR 2025'!I18+'CONTRACTACIO 3r TR 2025'!I18+'CONTRACTACIO 4t TR 2025'!I18</f>
        <v>0</v>
      </c>
      <c r="J18" s="13">
        <f>'CONTRACTACIO 1r TR 2025'!J18+'CONTRACTACIO 2n TR 2025'!J18+'CONTRACTACIO 3r TR 2025'!J18+'CONTRACTACIO 4t TR 2025'!J18</f>
        <v>0</v>
      </c>
      <c r="K18" s="21" t="str">
        <f t="shared" si="3"/>
        <v/>
      </c>
      <c r="L18" s="9">
        <f>'CONTRACTACIO 1r TR 2025'!L18+'CONTRACTACIO 2n TR 2025'!L18+'CONTRACTACIO 3r TR 2025'!L18+'CONTRACTACIO 4t TR 2025'!L18</f>
        <v>0</v>
      </c>
      <c r="M18" s="20" t="str">
        <f t="shared" si="4"/>
        <v/>
      </c>
      <c r="N18" s="13">
        <f>'CONTRACTACIO 1r TR 2025'!N18+'CONTRACTACIO 2n TR 2025'!N18+'CONTRACTACIO 3r TR 2025'!N18+'CONTRACTACIO 4t TR 2025'!N18</f>
        <v>0</v>
      </c>
      <c r="O18" s="13">
        <f>'CONTRACTACIO 1r TR 2025'!O18+'CONTRACTACIO 2n TR 2025'!O18+'CONTRACTACIO 3r TR 2025'!O18+'CONTRACTACIO 4t TR 2025'!O18</f>
        <v>0</v>
      </c>
      <c r="P18" s="21" t="str">
        <f t="shared" si="5"/>
        <v/>
      </c>
      <c r="Q18" s="9">
        <f>'CONTRACTACIO 1r TR 2025'!Q18+'CONTRACTACIO 2n TR 2025'!Q18+'CONTRACTACIO 3r TR 2025'!Q18+'CONTRACTACIO 4t TR 2025'!Q18</f>
        <v>0</v>
      </c>
      <c r="R18" s="20" t="str">
        <f t="shared" si="6"/>
        <v/>
      </c>
      <c r="S18" s="13">
        <f>'CONTRACTACIO 1r TR 2025'!S18+'CONTRACTACIO 2n TR 2025'!S18+'CONTRACTACIO 3r TR 2025'!S18+'CONTRACTACIO 4t TR 2025'!S18</f>
        <v>0</v>
      </c>
      <c r="T18" s="13">
        <f>'CONTRACTACIO 1r TR 2025'!T18+'CONTRACTACIO 2n TR 2025'!T18+'CONTRACTACIO 3r TR 2025'!T18+'CONTRACTACIO 4t TR 2025'!T18</f>
        <v>0</v>
      </c>
      <c r="U18" s="21" t="str">
        <f t="shared" si="7"/>
        <v/>
      </c>
      <c r="V18" s="9">
        <f>'CONTRACTACIO 1r TR 2025'!AA18+'CONTRACTACIO 2n TR 2025'!AA18+'CONTRACTACIO 3r TR 2025'!AA18+'CONTRACTACIO 4t TR 2025'!AA18</f>
        <v>0</v>
      </c>
      <c r="W18" s="20" t="str">
        <f t="shared" si="8"/>
        <v/>
      </c>
      <c r="X18" s="13">
        <f>'CONTRACTACIO 1r TR 2025'!AC18+'CONTRACTACIO 2n TR 2025'!AC18+'CONTRACTACIO 3r TR 2025'!AC18+'CONTRACTACIO 4t TR 2025'!AC18</f>
        <v>0</v>
      </c>
      <c r="Y18" s="13">
        <f>'CONTRACTACIO 1r TR 2025'!AD18+'CONTRACTACIO 2n TR 2025'!AD18+'CONTRACTACIO 3r TR 2025'!AD18+'CONTRACTACIO 4t TR 2025'!AD18</f>
        <v>0</v>
      </c>
      <c r="Z18" s="21" t="str">
        <f t="shared" si="9"/>
        <v/>
      </c>
      <c r="AA18" s="9">
        <f>'CONTRACTACIO 1r TR 2025'!V18+'CONTRACTACIO 2n TR 2025'!V18+'CONTRACTACIO 3r TR 2025'!V18+'CONTRACTACIO 4t TR 2025'!V18</f>
        <v>0</v>
      </c>
      <c r="AB18" s="20" t="str">
        <f t="shared" si="10"/>
        <v/>
      </c>
      <c r="AC18" s="13">
        <f>'CONTRACTACIO 1r TR 2025'!X18+'CONTRACTACIO 2n TR 2025'!X18+'CONTRACTACIO 3r TR 2025'!X18+'CONTRACTACIO 4t TR 2025'!X18</f>
        <v>0</v>
      </c>
      <c r="AD18" s="13">
        <f>'CONTRACTACIO 1r TR 2025'!Y18+'CONTRACTACIO 2n TR 2025'!Y18+'CONTRACTACIO 3r TR 2025'!Y18+'CONTRACTACIO 4t TR 2025'!Y18</f>
        <v>0</v>
      </c>
      <c r="AE18" s="21" t="str">
        <f t="shared" si="11"/>
        <v/>
      </c>
    </row>
    <row r="19" spans="1:31" s="40" customFormat="1" ht="36" customHeight="1" x14ac:dyDescent="0.25">
      <c r="A19" s="42" t="s">
        <v>28</v>
      </c>
      <c r="B19" s="9">
        <f>'CONTRACTACIO 1r TR 2025'!B19+'CONTRACTACIO 2n TR 2025'!B19+'CONTRACTACIO 3r TR 2025'!B19+'CONTRACTACIO 4t TR 2025'!B19</f>
        <v>0</v>
      </c>
      <c r="C19" s="20" t="str">
        <f t="shared" si="0"/>
        <v/>
      </c>
      <c r="D19" s="13">
        <f>'CONTRACTACIO 1r TR 2025'!D19+'CONTRACTACIO 2n TR 2025'!D19+'CONTRACTACIO 3r TR 2025'!D19+'CONTRACTACIO 4t TR 2025'!D19</f>
        <v>0</v>
      </c>
      <c r="E19" s="13">
        <f>'CONTRACTACIO 1r TR 2025'!E19+'CONTRACTACIO 2n TR 2025'!E19+'CONTRACTACIO 3r TR 2025'!E19+'CONTRACTACIO 4t TR 2025'!E19</f>
        <v>0</v>
      </c>
      <c r="F19" s="21" t="str">
        <f t="shared" si="1"/>
        <v/>
      </c>
      <c r="G19" s="9">
        <f>'CONTRACTACIO 1r TR 2025'!G19+'CONTRACTACIO 2n TR 2025'!G19+'CONTRACTACIO 3r TR 2025'!G19+'CONTRACTACIO 4t TR 2025'!G19</f>
        <v>0</v>
      </c>
      <c r="H19" s="20" t="str">
        <f t="shared" si="2"/>
        <v/>
      </c>
      <c r="I19" s="13">
        <f>'CONTRACTACIO 1r TR 2025'!I19+'CONTRACTACIO 2n TR 2025'!I19+'CONTRACTACIO 3r TR 2025'!I19+'CONTRACTACIO 4t TR 2025'!I19</f>
        <v>0</v>
      </c>
      <c r="J19" s="13">
        <f>'CONTRACTACIO 1r TR 2025'!J19+'CONTRACTACIO 2n TR 2025'!J19+'CONTRACTACIO 3r TR 2025'!J19+'CONTRACTACIO 4t TR 2025'!J19</f>
        <v>0</v>
      </c>
      <c r="K19" s="21" t="str">
        <f t="shared" si="3"/>
        <v/>
      </c>
      <c r="L19" s="9">
        <f>'CONTRACTACIO 1r TR 2025'!L19+'CONTRACTACIO 2n TR 2025'!L19+'CONTRACTACIO 3r TR 2025'!L19+'CONTRACTACIO 4t TR 2025'!L19</f>
        <v>1</v>
      </c>
      <c r="M19" s="20">
        <f t="shared" si="4"/>
        <v>3.125E-2</v>
      </c>
      <c r="N19" s="13">
        <f>'CONTRACTACIO 1r TR 2025'!N19+'CONTRACTACIO 2n TR 2025'!N19+'CONTRACTACIO 3r TR 2025'!N19+'CONTRACTACIO 4t TR 2025'!N19</f>
        <v>20400</v>
      </c>
      <c r="O19" s="13">
        <f>'CONTRACTACIO 1r TR 2025'!O19+'CONTRACTACIO 2n TR 2025'!O19+'CONTRACTACIO 3r TR 2025'!O19+'CONTRACTACIO 4t TR 2025'!O19</f>
        <v>24684</v>
      </c>
      <c r="P19" s="21">
        <f t="shared" si="5"/>
        <v>0.38136920877785724</v>
      </c>
      <c r="Q19" s="9">
        <f>'CONTRACTACIO 1r TR 2025'!Q19+'CONTRACTACIO 2n TR 2025'!Q19+'CONTRACTACIO 3r TR 2025'!Q19+'CONTRACTACIO 4t TR 2025'!Q19</f>
        <v>0</v>
      </c>
      <c r="R19" s="20" t="str">
        <f t="shared" si="6"/>
        <v/>
      </c>
      <c r="S19" s="13">
        <f>'CONTRACTACIO 1r TR 2025'!S19+'CONTRACTACIO 2n TR 2025'!S19+'CONTRACTACIO 3r TR 2025'!S19+'CONTRACTACIO 4t TR 2025'!S19</f>
        <v>0</v>
      </c>
      <c r="T19" s="13">
        <f>'CONTRACTACIO 1r TR 2025'!T19+'CONTRACTACIO 2n TR 2025'!T19+'CONTRACTACIO 3r TR 2025'!T19+'CONTRACTACIO 4t TR 2025'!T19</f>
        <v>0</v>
      </c>
      <c r="U19" s="21" t="str">
        <f t="shared" si="7"/>
        <v/>
      </c>
      <c r="V19" s="9">
        <f>'CONTRACTACIO 1r TR 2025'!AA19+'CONTRACTACIO 2n TR 2025'!AA19+'CONTRACTACIO 3r TR 2025'!AA19+'CONTRACTACIO 4t TR 2025'!AA19</f>
        <v>0</v>
      </c>
      <c r="W19" s="20" t="str">
        <f t="shared" si="8"/>
        <v/>
      </c>
      <c r="X19" s="13">
        <f>'CONTRACTACIO 1r TR 2025'!AC19+'CONTRACTACIO 2n TR 2025'!AC19+'CONTRACTACIO 3r TR 2025'!AC19+'CONTRACTACIO 4t TR 2025'!AC19</f>
        <v>0</v>
      </c>
      <c r="Y19" s="13">
        <f>'CONTRACTACIO 1r TR 2025'!AD19+'CONTRACTACIO 2n TR 2025'!AD19+'CONTRACTACIO 3r TR 2025'!AD19+'CONTRACTACIO 4t TR 2025'!AD19</f>
        <v>0</v>
      </c>
      <c r="Z19" s="21" t="str">
        <f t="shared" si="9"/>
        <v/>
      </c>
      <c r="AA19" s="9">
        <f>'CONTRACTACIO 1r TR 2025'!V19+'CONTRACTACIO 2n TR 2025'!V19+'CONTRACTACIO 3r TR 2025'!V19+'CONTRACTACIO 4t TR 2025'!V19</f>
        <v>0</v>
      </c>
      <c r="AB19" s="20" t="str">
        <f t="shared" si="10"/>
        <v/>
      </c>
      <c r="AC19" s="13">
        <f>'CONTRACTACIO 1r TR 2025'!X19+'CONTRACTACIO 2n TR 2025'!X19+'CONTRACTACIO 3r TR 2025'!X19+'CONTRACTACIO 4t TR 2025'!X19</f>
        <v>0</v>
      </c>
      <c r="AD19" s="13">
        <f>'CONTRACTACIO 1r TR 2025'!Y19+'CONTRACTACIO 2n TR 2025'!Y19+'CONTRACTACIO 3r TR 2025'!Y19+'CONTRACTACIO 4t TR 2025'!Y19</f>
        <v>0</v>
      </c>
      <c r="AE19" s="21" t="str">
        <f t="shared" si="11"/>
        <v/>
      </c>
    </row>
    <row r="20" spans="1:31" s="40" customFormat="1" ht="36" customHeight="1" x14ac:dyDescent="0.25">
      <c r="A20" s="43" t="s">
        <v>29</v>
      </c>
      <c r="B20" s="9">
        <f>'CONTRACTACIO 1r TR 2025'!B20+'CONTRACTACIO 2n TR 2025'!B20+'CONTRACTACIO 3r TR 2025'!B20+'CONTRACTACIO 4t TR 2025'!B20</f>
        <v>7</v>
      </c>
      <c r="C20" s="20">
        <f t="shared" si="0"/>
        <v>0.77777777777777779</v>
      </c>
      <c r="D20" s="13">
        <f>'CONTRACTACIO 1r TR 2025'!D20+'CONTRACTACIO 2n TR 2025'!D20+'CONTRACTACIO 3r TR 2025'!D20+'CONTRACTACIO 4t TR 2025'!D20</f>
        <v>73859.429999999993</v>
      </c>
      <c r="E20" s="13">
        <f>'CONTRACTACIO 1r TR 2025'!E20+'CONTRACTACIO 2n TR 2025'!E20+'CONTRACTACIO 3r TR 2025'!E20+'CONTRACTACIO 4t TR 2025'!E20</f>
        <v>89369.91</v>
      </c>
      <c r="F20" s="21">
        <f t="shared" si="1"/>
        <v>0.95194651795678431</v>
      </c>
      <c r="G20" s="9">
        <f>'CONTRACTACIO 1r TR 2025'!G20+'CONTRACTACIO 2n TR 2025'!G20+'CONTRACTACIO 3r TR 2025'!G20+'CONTRACTACIO 4t TR 2025'!G20</f>
        <v>44</v>
      </c>
      <c r="H20" s="20">
        <f t="shared" si="2"/>
        <v>0.4943820224719101</v>
      </c>
      <c r="I20" s="13">
        <f>'CONTRACTACIO 1r TR 2025'!I20+'CONTRACTACIO 2n TR 2025'!I20+'CONTRACTACIO 3r TR 2025'!I20+'CONTRACTACIO 4t TR 2025'!I20</f>
        <v>287704.45</v>
      </c>
      <c r="J20" s="13">
        <f>'CONTRACTACIO 1r TR 2025'!J20+'CONTRACTACIO 2n TR 2025'!J20+'CONTRACTACIO 3r TR 2025'!J20+'CONTRACTACIO 4t TR 2025'!J20</f>
        <v>342303.75</v>
      </c>
      <c r="K20" s="21">
        <f t="shared" si="3"/>
        <v>0.89000063648778549</v>
      </c>
      <c r="L20" s="9">
        <f>'CONTRACTACIO 1r TR 2025'!L20+'CONTRACTACIO 2n TR 2025'!L20+'CONTRACTACIO 3r TR 2025'!L20+'CONTRACTACIO 4t TR 2025'!L20</f>
        <v>8</v>
      </c>
      <c r="M20" s="20">
        <f t="shared" si="4"/>
        <v>0.25</v>
      </c>
      <c r="N20" s="13">
        <f>'CONTRACTACIO 1r TR 2025'!N20+'CONTRACTACIO 2n TR 2025'!N20+'CONTRACTACIO 3r TR 2025'!N20+'CONTRACTACIO 4t TR 2025'!N20</f>
        <v>20446.57</v>
      </c>
      <c r="O20" s="13">
        <f>'CONTRACTACIO 1r TR 2025'!O20+'CONTRACTACIO 2n TR 2025'!O20+'CONTRACTACIO 3r TR 2025'!O20+'CONTRACTACIO 4t TR 2025'!O20</f>
        <v>24249.96</v>
      </c>
      <c r="P20" s="21">
        <f t="shared" si="5"/>
        <v>0.37466326600610461</v>
      </c>
      <c r="Q20" s="9">
        <f>'CONTRACTACIO 1r TR 2025'!Q20+'CONTRACTACIO 2n TR 2025'!Q20+'CONTRACTACIO 3r TR 2025'!Q20+'CONTRACTACIO 4t TR 2025'!Q20</f>
        <v>0</v>
      </c>
      <c r="R20" s="20" t="str">
        <f t="shared" si="6"/>
        <v/>
      </c>
      <c r="S20" s="13">
        <f>'CONTRACTACIO 1r TR 2025'!S20+'CONTRACTACIO 2n TR 2025'!S20+'CONTRACTACIO 3r TR 2025'!S20+'CONTRACTACIO 4t TR 2025'!S20</f>
        <v>0</v>
      </c>
      <c r="T20" s="13">
        <f>'CONTRACTACIO 1r TR 2025'!T20+'CONTRACTACIO 2n TR 2025'!T20+'CONTRACTACIO 3r TR 2025'!T20+'CONTRACTACIO 4t TR 2025'!T20</f>
        <v>0</v>
      </c>
      <c r="U20" s="21" t="str">
        <f t="shared" si="7"/>
        <v/>
      </c>
      <c r="V20" s="9">
        <f>'CONTRACTACIO 1r TR 2025'!AA20+'CONTRACTACIO 2n TR 2025'!AA20+'CONTRACTACIO 3r TR 2025'!AA20+'CONTRACTACIO 4t TR 2025'!AA20</f>
        <v>0</v>
      </c>
      <c r="W20" s="20" t="str">
        <f t="shared" si="8"/>
        <v/>
      </c>
      <c r="X20" s="13">
        <f>'CONTRACTACIO 1r TR 2025'!AC20+'CONTRACTACIO 2n TR 2025'!AC20+'CONTRACTACIO 3r TR 2025'!AC20+'CONTRACTACIO 4t TR 2025'!AC20</f>
        <v>0</v>
      </c>
      <c r="Y20" s="13">
        <f>'CONTRACTACIO 1r TR 2025'!AD20+'CONTRACTACIO 2n TR 2025'!AD20+'CONTRACTACIO 3r TR 2025'!AD20+'CONTRACTACIO 4t TR 2025'!AD20</f>
        <v>0</v>
      </c>
      <c r="Z20" s="21" t="str">
        <f t="shared" si="9"/>
        <v/>
      </c>
      <c r="AA20" s="9">
        <f>'CONTRACTACIO 1r TR 2025'!V20+'CONTRACTACIO 2n TR 2025'!V20+'CONTRACTACIO 3r TR 2025'!V20+'CONTRACTACIO 4t TR 2025'!V20</f>
        <v>0</v>
      </c>
      <c r="AB20" s="20" t="str">
        <f t="shared" si="10"/>
        <v/>
      </c>
      <c r="AC20" s="13">
        <f>'CONTRACTACIO 1r TR 2025'!X20+'CONTRACTACIO 2n TR 2025'!X20+'CONTRACTACIO 3r TR 2025'!X20+'CONTRACTACIO 4t TR 2025'!X20</f>
        <v>0</v>
      </c>
      <c r="AD20" s="13">
        <f>'CONTRACTACIO 1r TR 2025'!Y20+'CONTRACTACIO 2n TR 2025'!Y20+'CONTRACTACIO 3r TR 2025'!Y20+'CONTRACTACIO 4t TR 2025'!Y20</f>
        <v>0</v>
      </c>
      <c r="AE20" s="21" t="str">
        <f t="shared" si="11"/>
        <v/>
      </c>
    </row>
    <row r="21" spans="1:31" s="40" customFormat="1" ht="39.950000000000003" customHeight="1" x14ac:dyDescent="0.25">
      <c r="A21" s="44" t="s">
        <v>35</v>
      </c>
      <c r="B21" s="9">
        <f>'CONTRACTACIO 1r TR 2025'!B21+'CONTRACTACIO 2n TR 2025'!B21+'CONTRACTACIO 3r TR 2025'!B21+'CONTRACTACIO 4t TR 2025'!B21</f>
        <v>2</v>
      </c>
      <c r="C21" s="20">
        <f t="shared" si="0"/>
        <v>0.22222222222222221</v>
      </c>
      <c r="D21" s="13">
        <f>'CONTRACTACIO 1r TR 2025'!D21+'CONTRACTACIO 2n TR 2025'!D21+'CONTRACTACIO 3r TR 2025'!D21+'CONTRACTACIO 4t TR 2025'!D21</f>
        <v>3728.36</v>
      </c>
      <c r="E21" s="13">
        <f>'CONTRACTACIO 1r TR 2025'!E21+'CONTRACTACIO 2n TR 2025'!E21+'CONTRACTACIO 3r TR 2025'!E21+'CONTRACTACIO 4t TR 2025'!E21</f>
        <v>4511.32</v>
      </c>
      <c r="F21" s="21">
        <f t="shared" si="1"/>
        <v>4.8053482043215662E-2</v>
      </c>
      <c r="G21" s="9">
        <f>'CONTRACTACIO 1r TR 2025'!G21+'CONTRACTACIO 2n TR 2025'!G21+'CONTRACTACIO 3r TR 2025'!G21+'CONTRACTACIO 4t TR 2025'!G21</f>
        <v>45</v>
      </c>
      <c r="H21" s="20">
        <f t="shared" si="2"/>
        <v>0.5056179775280899</v>
      </c>
      <c r="I21" s="13">
        <f>'CONTRACTACIO 1r TR 2025'!I21+'CONTRACTACIO 2n TR 2025'!I21+'CONTRACTACIO 3r TR 2025'!I21+'CONTRACTACIO 4t TR 2025'!I21</f>
        <v>36324.550000000003</v>
      </c>
      <c r="J21" s="13">
        <f>'CONTRACTACIO 1r TR 2025'!J21+'CONTRACTACIO 2n TR 2025'!J21+'CONTRACTACIO 3r TR 2025'!J21+'CONTRACTACIO 4t TR 2025'!J21</f>
        <v>42306.93</v>
      </c>
      <c r="K21" s="21">
        <f t="shared" si="3"/>
        <v>0.10999936351221448</v>
      </c>
      <c r="L21" s="9">
        <f>'CONTRACTACIO 1r TR 2025'!L21+'CONTRACTACIO 2n TR 2025'!L21+'CONTRACTACIO 3r TR 2025'!L21+'CONTRACTACIO 4t TR 2025'!L21</f>
        <v>23</v>
      </c>
      <c r="M21" s="20">
        <f t="shared" si="4"/>
        <v>0.71875</v>
      </c>
      <c r="N21" s="13">
        <f>'CONTRACTACIO 1r TR 2025'!N21+'CONTRACTACIO 2n TR 2025'!N21+'CONTRACTACIO 3r TR 2025'!N21+'CONTRACTACIO 4t TR 2025'!N21</f>
        <v>13129.34</v>
      </c>
      <c r="O21" s="13">
        <f>'CONTRACTACIO 1r TR 2025'!O21+'CONTRACTACIO 2n TR 2025'!O21+'CONTRACTACIO 3r TR 2025'!O21+'CONTRACTACIO 4t TR 2025'!O21</f>
        <v>15790.72</v>
      </c>
      <c r="P21" s="21">
        <f t="shared" si="5"/>
        <v>0.24396752521603815</v>
      </c>
      <c r="Q21" s="9">
        <f>'CONTRACTACIO 1r TR 2025'!Q21+'CONTRACTACIO 2n TR 2025'!Q21+'CONTRACTACIO 3r TR 2025'!Q21+'CONTRACTACIO 4t TR 2025'!Q21</f>
        <v>0</v>
      </c>
      <c r="R21" s="20" t="str">
        <f t="shared" si="6"/>
        <v/>
      </c>
      <c r="S21" s="13">
        <f>'CONTRACTACIO 1r TR 2025'!S21+'CONTRACTACIO 2n TR 2025'!S21+'CONTRACTACIO 3r TR 2025'!S21+'CONTRACTACIO 4t TR 2025'!S21</f>
        <v>0</v>
      </c>
      <c r="T21" s="13">
        <f>'CONTRACTACIO 1r TR 2025'!T21+'CONTRACTACIO 2n TR 2025'!T21+'CONTRACTACIO 3r TR 2025'!T21+'CONTRACTACIO 4t TR 2025'!T21</f>
        <v>0</v>
      </c>
      <c r="U21" s="21" t="str">
        <f t="shared" si="7"/>
        <v/>
      </c>
      <c r="V21" s="9">
        <f>'CONTRACTACIO 1r TR 2025'!AA21+'CONTRACTACIO 2n TR 2025'!AA21+'CONTRACTACIO 3r TR 2025'!AA21+'CONTRACTACIO 4t TR 2025'!AA21</f>
        <v>0</v>
      </c>
      <c r="W21" s="20" t="str">
        <f t="shared" si="8"/>
        <v/>
      </c>
      <c r="X21" s="13">
        <f>'CONTRACTACIO 1r TR 2025'!AC21+'CONTRACTACIO 2n TR 2025'!AC21+'CONTRACTACIO 3r TR 2025'!AC21+'CONTRACTACIO 4t TR 2025'!AC21</f>
        <v>0</v>
      </c>
      <c r="Y21" s="13">
        <f>'CONTRACTACIO 1r TR 2025'!AD21+'CONTRACTACIO 2n TR 2025'!AD21+'CONTRACTACIO 3r TR 2025'!AD21+'CONTRACTACIO 4t TR 2025'!AD21</f>
        <v>0</v>
      </c>
      <c r="Z21" s="21" t="str">
        <f t="shared" si="9"/>
        <v/>
      </c>
      <c r="AA21" s="9">
        <f>'CONTRACTACIO 1r TR 2025'!V21+'CONTRACTACIO 2n TR 2025'!V21+'CONTRACTACIO 3r TR 2025'!V21+'CONTRACTACIO 4t TR 2025'!V21</f>
        <v>0</v>
      </c>
      <c r="AB21" s="20" t="str">
        <f t="shared" si="10"/>
        <v/>
      </c>
      <c r="AC21" s="13">
        <f>'CONTRACTACIO 1r TR 2025'!X21+'CONTRACTACIO 2n TR 2025'!X21+'CONTRACTACIO 3r TR 2025'!X21+'CONTRACTACIO 4t TR 2025'!X21</f>
        <v>0</v>
      </c>
      <c r="AD21" s="13">
        <f>'CONTRACTACIO 1r TR 2025'!Y21+'CONTRACTACIO 2n TR 2025'!Y21+'CONTRACTACIO 3r TR 2025'!Y21+'CONTRACTACIO 4t TR 2025'!Y21</f>
        <v>0</v>
      </c>
      <c r="AE21" s="21" t="str">
        <f t="shared" si="11"/>
        <v/>
      </c>
    </row>
    <row r="22" spans="1:31" s="40" customFormat="1" ht="39.950000000000003" customHeight="1" x14ac:dyDescent="0.25">
      <c r="A22" s="86" t="s">
        <v>45</v>
      </c>
      <c r="B22" s="9">
        <f>'CONTRACTACIO 1r TR 2025'!B22+'CONTRACTACIO 2n TR 2025'!B22+'CONTRACTACIO 3r TR 2025'!B22+'CONTRACTACIO 4t TR 2025'!B22</f>
        <v>0</v>
      </c>
      <c r="C22" s="20" t="str">
        <f t="shared" si="0"/>
        <v/>
      </c>
      <c r="D22" s="13">
        <f>'CONTRACTACIO 1r TR 2025'!D22+'CONTRACTACIO 2n TR 2025'!D22+'CONTRACTACIO 3r TR 2025'!D22+'CONTRACTACIO 4t TR 2025'!D22</f>
        <v>0</v>
      </c>
      <c r="E22" s="14">
        <f>'CONTRACTACIO 1r TR 2025'!E22+'CONTRACTACIO 2n TR 2025'!E22+'CONTRACTACIO 3r TR 2025'!E22+'CONTRACTACIO 4t TR 2025'!E22</f>
        <v>0</v>
      </c>
      <c r="F22" s="21" t="str">
        <f t="shared" si="1"/>
        <v/>
      </c>
      <c r="G22" s="9">
        <f>'CONTRACTACIO 1r TR 2025'!G22+'CONTRACTACIO 2n TR 2025'!G22+'CONTRACTACIO 3r TR 2025'!G22+'CONTRACTACIO 4t TR 2025'!G22</f>
        <v>0</v>
      </c>
      <c r="H22" s="20" t="str">
        <f t="shared" si="2"/>
        <v/>
      </c>
      <c r="I22" s="13">
        <f>'CONTRACTACIO 1r TR 2025'!I22+'CONTRACTACIO 2n TR 2025'!I22+'CONTRACTACIO 3r TR 2025'!I22+'CONTRACTACIO 4t TR 2025'!I22</f>
        <v>0</v>
      </c>
      <c r="J22" s="14">
        <f>'CONTRACTACIO 1r TR 2025'!J22+'CONTRACTACIO 2n TR 2025'!J22+'CONTRACTACIO 3r TR 2025'!J22+'CONTRACTACIO 4t TR 2025'!J22</f>
        <v>0</v>
      </c>
      <c r="K22" s="21" t="str">
        <f t="shared" si="3"/>
        <v/>
      </c>
      <c r="L22" s="9">
        <f>'CONTRACTACIO 1r TR 2025'!L22+'CONTRACTACIO 2n TR 2025'!L22+'CONTRACTACIO 3r TR 2025'!L22+'CONTRACTACIO 4t TR 2025'!L22</f>
        <v>0</v>
      </c>
      <c r="M22" s="20" t="str">
        <f t="shared" si="4"/>
        <v/>
      </c>
      <c r="N22" s="13">
        <f>'CONTRACTACIO 1r TR 2025'!N22+'CONTRACTACIO 2n TR 2025'!N22+'CONTRACTACIO 3r TR 2025'!N22+'CONTRACTACIO 4t TR 2025'!N22</f>
        <v>0</v>
      </c>
      <c r="O22" s="14">
        <f>'CONTRACTACIO 1r TR 2025'!O22+'CONTRACTACIO 2n TR 2025'!O22+'CONTRACTACIO 3r TR 2025'!O22+'CONTRACTACIO 4t TR 2025'!O22</f>
        <v>0</v>
      </c>
      <c r="P22" s="21" t="str">
        <f t="shared" si="5"/>
        <v/>
      </c>
      <c r="Q22" s="9">
        <f>'CONTRACTACIO 1r TR 2025'!Q22+'CONTRACTACIO 2n TR 2025'!Q22+'CONTRACTACIO 3r TR 2025'!Q22+'CONTRACTACIO 4t TR 2025'!Q22</f>
        <v>0</v>
      </c>
      <c r="R22" s="20" t="str">
        <f t="shared" si="6"/>
        <v/>
      </c>
      <c r="S22" s="13">
        <f>'CONTRACTACIO 1r TR 2025'!S22+'CONTRACTACIO 2n TR 2025'!S22+'CONTRACTACIO 3r TR 2025'!S22+'CONTRACTACIO 4t TR 2025'!S22</f>
        <v>0</v>
      </c>
      <c r="T22" s="14">
        <f>'CONTRACTACIO 1r TR 2025'!T22+'CONTRACTACIO 2n TR 2025'!T22+'CONTRACTACIO 3r TR 2025'!T22+'CONTRACTACIO 4t TR 2025'!T22</f>
        <v>0</v>
      </c>
      <c r="U22" s="21" t="str">
        <f t="shared" si="7"/>
        <v/>
      </c>
      <c r="V22" s="9">
        <f>'CONTRACTACIO 1r TR 2025'!AA22+'CONTRACTACIO 2n TR 2025'!AA22+'CONTRACTACIO 3r TR 2025'!AA22+'CONTRACTACIO 4t TR 2025'!AA22</f>
        <v>0</v>
      </c>
      <c r="W22" s="20" t="str">
        <f t="shared" si="8"/>
        <v/>
      </c>
      <c r="X22" s="13">
        <f>'CONTRACTACIO 1r TR 2025'!AC22+'CONTRACTACIO 2n TR 2025'!AC22+'CONTRACTACIO 3r TR 2025'!AC22+'CONTRACTACIO 4t TR 2025'!AC22</f>
        <v>0</v>
      </c>
      <c r="Y22" s="14">
        <f>'CONTRACTACIO 1r TR 2025'!AD22+'CONTRACTACIO 2n TR 2025'!AD22+'CONTRACTACIO 3r TR 2025'!AD22+'CONTRACTACIO 4t TR 2025'!AD22</f>
        <v>0</v>
      </c>
      <c r="Z22" s="21" t="str">
        <f t="shared" si="9"/>
        <v/>
      </c>
      <c r="AA22" s="9">
        <f>'CONTRACTACIO 1r TR 2025'!V22+'CONTRACTACIO 2n TR 2025'!V22+'CONTRACTACIO 3r TR 2025'!V22+'CONTRACTACIO 4t TR 2025'!V22</f>
        <v>0</v>
      </c>
      <c r="AB22" s="20" t="str">
        <f t="shared" si="10"/>
        <v/>
      </c>
      <c r="AC22" s="13">
        <f>'CONTRACTACIO 1r TR 2025'!X22+'CONTRACTACIO 2n TR 2025'!X22+'CONTRACTACIO 3r TR 2025'!X22+'CONTRACTACIO 4t TR 2025'!X22</f>
        <v>0</v>
      </c>
      <c r="AD22" s="14">
        <f>'CONTRACTACIO 1r TR 2025'!Y22+'CONTRACTACIO 2n TR 2025'!Y22+'CONTRACTACIO 3r TR 2025'!Y22+'CONTRACTACIO 4t TR 2025'!Y22</f>
        <v>0</v>
      </c>
      <c r="AE22" s="21" t="str">
        <f t="shared" si="11"/>
        <v/>
      </c>
    </row>
    <row r="23" spans="1:31" s="40" customFormat="1" ht="39.950000000000003" customHeight="1" x14ac:dyDescent="0.25">
      <c r="A23" s="88" t="s">
        <v>47</v>
      </c>
      <c r="B23" s="77">
        <f>'CONTRACTACIO 1r TR 2025'!B23+'CONTRACTACIO 2n TR 2025'!B23+'CONTRACTACIO 3r TR 2025'!B23+'CONTRACTACIO 4t TR 2025'!B23</f>
        <v>0</v>
      </c>
      <c r="C23" s="62" t="str">
        <f t="shared" si="0"/>
        <v/>
      </c>
      <c r="D23" s="73">
        <f>'CONTRACTACIO 1r TR 2025'!D23+'CONTRACTACIO 2n TR 2025'!D23+'CONTRACTACIO 3r TR 2025'!D23+'CONTRACTACIO 4t TR 2025'!D23</f>
        <v>0</v>
      </c>
      <c r="E23" s="74">
        <f>'CONTRACTACIO 1r TR 2025'!E23+'CONTRACTACIO 2n TR 2025'!E23+'CONTRACTACIO 3r TR 2025'!E23+'CONTRACTACIO 4t TR 2025'!E23</f>
        <v>0</v>
      </c>
      <c r="F23" s="63" t="str">
        <f t="shared" si="1"/>
        <v/>
      </c>
      <c r="G23" s="77">
        <f>'CONTRACTACIO 1r TR 2025'!G23+'CONTRACTACIO 2n TR 2025'!G23+'CONTRACTACIO 3r TR 2025'!G23+'CONTRACTACIO 4t TR 2025'!G23</f>
        <v>0</v>
      </c>
      <c r="H23" s="62" t="str">
        <f t="shared" si="2"/>
        <v/>
      </c>
      <c r="I23" s="73">
        <f>'CONTRACTACIO 1r TR 2025'!I23+'CONTRACTACIO 2n TR 2025'!I23+'CONTRACTACIO 3r TR 2025'!I23+'CONTRACTACIO 4t TR 2025'!I23</f>
        <v>0</v>
      </c>
      <c r="J23" s="74">
        <f>'CONTRACTACIO 1r TR 2025'!J23+'CONTRACTACIO 2n TR 2025'!J23+'CONTRACTACIO 3r TR 2025'!J23+'CONTRACTACIO 4t TR 2025'!J23</f>
        <v>0</v>
      </c>
      <c r="K23" s="63" t="str">
        <f t="shared" si="3"/>
        <v/>
      </c>
      <c r="L23" s="77">
        <f>'CONTRACTACIO 1r TR 2025'!L23+'CONTRACTACIO 2n TR 2025'!L23+'CONTRACTACIO 3r TR 2025'!L23+'CONTRACTACIO 4t TR 2025'!L23</f>
        <v>0</v>
      </c>
      <c r="M23" s="62" t="str">
        <f t="shared" si="4"/>
        <v/>
      </c>
      <c r="N23" s="73">
        <f>'CONTRACTACIO 1r TR 2025'!N23+'CONTRACTACIO 2n TR 2025'!N23+'CONTRACTACIO 3r TR 2025'!N23+'CONTRACTACIO 4t TR 2025'!N23</f>
        <v>0</v>
      </c>
      <c r="O23" s="74">
        <f>'CONTRACTACIO 1r TR 2025'!O23+'CONTRACTACIO 2n TR 2025'!O23+'CONTRACTACIO 3r TR 2025'!O23+'CONTRACTACIO 4t TR 2025'!O23</f>
        <v>0</v>
      </c>
      <c r="P23" s="63" t="str">
        <f t="shared" si="5"/>
        <v/>
      </c>
      <c r="Q23" s="77">
        <f>'CONTRACTACIO 1r TR 2025'!Q23+'CONTRACTACIO 2n TR 2025'!Q23+'CONTRACTACIO 3r TR 2025'!Q23+'CONTRACTACIO 4t TR 2025'!Q23</f>
        <v>0</v>
      </c>
      <c r="R23" s="62" t="str">
        <f t="shared" si="6"/>
        <v/>
      </c>
      <c r="S23" s="73">
        <f>'CONTRACTACIO 1r TR 2025'!S23+'CONTRACTACIO 2n TR 2025'!S23+'CONTRACTACIO 3r TR 2025'!S23+'CONTRACTACIO 4t TR 2025'!S23</f>
        <v>0</v>
      </c>
      <c r="T23" s="74">
        <f>'CONTRACTACIO 1r TR 2025'!T23+'CONTRACTACIO 2n TR 2025'!T23+'CONTRACTACIO 3r TR 2025'!T23+'CONTRACTACIO 4t TR 2025'!T23</f>
        <v>0</v>
      </c>
      <c r="U23" s="63" t="str">
        <f t="shared" si="7"/>
        <v/>
      </c>
      <c r="V23" s="77">
        <f>'CONTRACTACIO 1r TR 2025'!AA23+'CONTRACTACIO 2n TR 2025'!AA23+'CONTRACTACIO 3r TR 2025'!AA23+'CONTRACTACIO 4t TR 2025'!AA23</f>
        <v>0</v>
      </c>
      <c r="W23" s="62" t="str">
        <f t="shared" si="8"/>
        <v/>
      </c>
      <c r="X23" s="73">
        <f>'CONTRACTACIO 1r TR 2025'!AC23+'CONTRACTACIO 2n TR 2025'!AC23+'CONTRACTACIO 3r TR 2025'!AC23+'CONTRACTACIO 4t TR 2025'!AC23</f>
        <v>0</v>
      </c>
      <c r="Y23" s="74">
        <f>'CONTRACTACIO 1r TR 2025'!AD23+'CONTRACTACIO 2n TR 2025'!AD23+'CONTRACTACIO 3r TR 2025'!AD23+'CONTRACTACIO 4t TR 2025'!AD23</f>
        <v>0</v>
      </c>
      <c r="Z23" s="63" t="str">
        <f t="shared" si="9"/>
        <v/>
      </c>
      <c r="AA23" s="77">
        <f>'CONTRACTACIO 1r TR 2025'!V23+'CONTRACTACIO 2n TR 2025'!V23+'CONTRACTACIO 3r TR 2025'!V23+'CONTRACTACIO 4t TR 2025'!V23</f>
        <v>0</v>
      </c>
      <c r="AB23" s="20" t="str">
        <f t="shared" si="10"/>
        <v/>
      </c>
      <c r="AC23" s="73">
        <f>'CONTRACTACIO 1r TR 2025'!X23+'CONTRACTACIO 2n TR 2025'!X23+'CONTRACTACIO 3r TR 2025'!X23+'CONTRACTACIO 4t TR 2025'!X23</f>
        <v>0</v>
      </c>
      <c r="AD23" s="74">
        <f>'CONTRACTACIO 1r TR 2025'!Y23+'CONTRACTACIO 2n TR 2025'!Y23+'CONTRACTACIO 3r TR 2025'!Y23+'CONTRACTACIO 4t TR 2025'!Y23</f>
        <v>0</v>
      </c>
      <c r="AE23" s="63" t="str">
        <f t="shared" si="11"/>
        <v/>
      </c>
    </row>
    <row r="24" spans="1:31" s="40" customFormat="1" ht="39.950000000000003" customHeight="1" x14ac:dyDescent="0.25">
      <c r="A24" s="88" t="s">
        <v>53</v>
      </c>
      <c r="B24" s="77"/>
      <c r="C24" s="62" t="str">
        <f t="shared" si="0"/>
        <v/>
      </c>
      <c r="D24" s="73"/>
      <c r="E24" s="74"/>
      <c r="F24" s="63" t="str">
        <f t="shared" si="1"/>
        <v/>
      </c>
      <c r="G24" s="77">
        <f>'CONTRACTACIO 1r TR 2025'!G24+'CONTRACTACIO 2n TR 2025'!G24+'CONTRACTACIO 3r TR 2025'!G24+'CONTRACTACIO 4t TR 2025'!G24</f>
        <v>0</v>
      </c>
      <c r="H24" s="62" t="str">
        <f t="shared" si="2"/>
        <v/>
      </c>
      <c r="I24" s="73">
        <f>'CONTRACTACIO 1r TR 2025'!I24+'CONTRACTACIO 2n TR 2025'!I24+'CONTRACTACIO 3r TR 2025'!I24+'CONTRACTACIO 4t TR 2025'!I24</f>
        <v>0</v>
      </c>
      <c r="J24" s="74">
        <f>'CONTRACTACIO 1r TR 2025'!J24+'CONTRACTACIO 2n TR 2025'!J24+'CONTRACTACIO 3r TR 2025'!J24+'CONTRACTACIO 4t TR 2025'!J24</f>
        <v>0</v>
      </c>
      <c r="K24" s="63" t="str">
        <f t="shared" si="3"/>
        <v/>
      </c>
      <c r="L24" s="77">
        <f>'CONTRACTACIO 1r TR 2025'!L24+'CONTRACTACIO 2n TR 2025'!L24+'CONTRACTACIO 3r TR 2025'!L24+'CONTRACTACIO 4t TR 2025'!L24</f>
        <v>0</v>
      </c>
      <c r="M24" s="62" t="str">
        <f t="shared" si="4"/>
        <v/>
      </c>
      <c r="N24" s="73">
        <f>'CONTRACTACIO 1r TR 2025'!N24+'CONTRACTACIO 2n TR 2025'!N24+'CONTRACTACIO 3r TR 2025'!N24+'CONTRACTACIO 4t TR 2025'!N24</f>
        <v>0</v>
      </c>
      <c r="O24" s="74">
        <f>'CONTRACTACIO 1r TR 2025'!O24+'CONTRACTACIO 2n TR 2025'!O24+'CONTRACTACIO 3r TR 2025'!O24+'CONTRACTACIO 4t TR 2025'!O24</f>
        <v>0</v>
      </c>
      <c r="P24" s="63" t="str">
        <f t="shared" si="5"/>
        <v/>
      </c>
      <c r="Q24" s="77">
        <f>'CONTRACTACIO 1r TR 2025'!Q24+'CONTRACTACIO 2n TR 2025'!Q24+'CONTRACTACIO 3r TR 2025'!Q24+'CONTRACTACIO 4t TR 2025'!Q24</f>
        <v>0</v>
      </c>
      <c r="R24" s="62" t="str">
        <f t="shared" si="6"/>
        <v/>
      </c>
      <c r="S24" s="73">
        <f>'CONTRACTACIO 1r TR 2025'!S24+'CONTRACTACIO 2n TR 2025'!S24+'CONTRACTACIO 3r TR 2025'!S24+'CONTRACTACIO 4t TR 2025'!S24</f>
        <v>0</v>
      </c>
      <c r="T24" s="74">
        <f>'CONTRACTACIO 1r TR 2025'!T24+'CONTRACTACIO 2n TR 2025'!T24+'CONTRACTACIO 3r TR 2025'!T24+'CONTRACTACIO 4t TR 2025'!T24</f>
        <v>0</v>
      </c>
      <c r="U24" s="63" t="str">
        <f t="shared" si="7"/>
        <v/>
      </c>
      <c r="V24" s="77">
        <f>'CONTRACTACIO 1r TR 2025'!AA24+'CONTRACTACIO 2n TR 2025'!AA24+'CONTRACTACIO 3r TR 2025'!AA24+'CONTRACTACIO 4t TR 2025'!AA24</f>
        <v>0</v>
      </c>
      <c r="W24" s="62" t="str">
        <f t="shared" si="8"/>
        <v/>
      </c>
      <c r="X24" s="73">
        <f>'CONTRACTACIO 1r TR 2025'!AC24+'CONTRACTACIO 2n TR 2025'!AC24+'CONTRACTACIO 3r TR 2025'!AC24+'CONTRACTACIO 4t TR 2025'!AC24</f>
        <v>0</v>
      </c>
      <c r="Y24" s="74">
        <f>'CONTRACTACIO 1r TR 2025'!AD24+'CONTRACTACIO 2n TR 2025'!AD24+'CONTRACTACIO 3r TR 2025'!AD24+'CONTRACTACIO 4t TR 2025'!AD24</f>
        <v>0</v>
      </c>
      <c r="Z24" s="63" t="str">
        <f t="shared" si="9"/>
        <v/>
      </c>
      <c r="AA24" s="77">
        <f>'CONTRACTACIO 1r TR 2025'!V24+'CONTRACTACIO 2n TR 2025'!V24+'CONTRACTACIO 3r TR 2025'!V24+'CONTRACTACIO 4t TR 2025'!V24</f>
        <v>0</v>
      </c>
      <c r="AB24" s="20" t="str">
        <f t="shared" si="10"/>
        <v/>
      </c>
      <c r="AC24" s="73">
        <f>'CONTRACTACIO 1r TR 2025'!X24+'CONTRACTACIO 2n TR 2025'!X24+'CONTRACTACIO 3r TR 2025'!X24+'CONTRACTACIO 4t TR 2025'!X24</f>
        <v>0</v>
      </c>
      <c r="AD24" s="74">
        <f>'CONTRACTACIO 1r TR 2025'!Y24+'CONTRACTACIO 2n TR 2025'!Y24+'CONTRACTACIO 3r TR 2025'!Y24+'CONTRACTACIO 4t TR 2025'!Y24</f>
        <v>0</v>
      </c>
      <c r="AE24" s="63" t="str">
        <f t="shared" si="11"/>
        <v/>
      </c>
    </row>
    <row r="25" spans="1:31" s="40" customFormat="1" ht="36" customHeight="1" x14ac:dyDescent="0.25">
      <c r="A25" s="90" t="s">
        <v>52</v>
      </c>
      <c r="B25" s="77">
        <f>'CONTRACTACIO 1r TR 2025'!B25+'CONTRACTACIO 2n TR 2025'!B25+'CONTRACTACIO 3r TR 2025'!B25+'CONTRACTACIO 4t TR 2025'!B25</f>
        <v>0</v>
      </c>
      <c r="C25" s="62" t="str">
        <f t="shared" si="0"/>
        <v/>
      </c>
      <c r="D25" s="73">
        <f>'CONTRACTACIO 1r TR 2025'!D25+'CONTRACTACIO 2n TR 2025'!D25+'CONTRACTACIO 3r TR 2025'!D25+'CONTRACTACIO 4t TR 2025'!D25</f>
        <v>0</v>
      </c>
      <c r="E25" s="74">
        <f>'CONTRACTACIO 1r TR 2025'!E25+'CONTRACTACIO 2n TR 2025'!E25+'CONTRACTACIO 3r TR 2025'!E25+'CONTRACTACIO 4t TR 2025'!E25</f>
        <v>0</v>
      </c>
      <c r="F25" s="63" t="str">
        <f t="shared" si="1"/>
        <v/>
      </c>
      <c r="G25" s="77">
        <f>'CONTRACTACIO 1r TR 2025'!G25+'CONTRACTACIO 2n TR 2025'!G25+'CONTRACTACIO 3r TR 2025'!G25+'CONTRACTACIO 4t TR 2025'!G25</f>
        <v>0</v>
      </c>
      <c r="H25" s="62" t="str">
        <f t="shared" si="2"/>
        <v/>
      </c>
      <c r="I25" s="73">
        <f>'CONTRACTACIO 1r TR 2025'!I25+'CONTRACTACIO 2n TR 2025'!I25+'CONTRACTACIO 3r TR 2025'!I25+'CONTRACTACIO 4t TR 2025'!I25</f>
        <v>0</v>
      </c>
      <c r="J25" s="74">
        <f>'CONTRACTACIO 1r TR 2025'!J25+'CONTRACTACIO 2n TR 2025'!J25+'CONTRACTACIO 3r TR 2025'!J25+'CONTRACTACIO 4t TR 2025'!J25</f>
        <v>0</v>
      </c>
      <c r="K25" s="63" t="str">
        <f t="shared" si="3"/>
        <v/>
      </c>
      <c r="L25" s="77">
        <f>'CONTRACTACIO 1r TR 2025'!L25+'CONTRACTACIO 2n TR 2025'!L25+'CONTRACTACIO 3r TR 2025'!L25+'CONTRACTACIO 4t TR 2025'!L25</f>
        <v>0</v>
      </c>
      <c r="M25" s="62" t="str">
        <f t="shared" si="4"/>
        <v/>
      </c>
      <c r="N25" s="73">
        <f>'CONTRACTACIO 1r TR 2025'!N25+'CONTRACTACIO 2n TR 2025'!N25+'CONTRACTACIO 3r TR 2025'!N25+'CONTRACTACIO 4t TR 2025'!N25</f>
        <v>0</v>
      </c>
      <c r="O25" s="74">
        <f>'CONTRACTACIO 1r TR 2025'!O25+'CONTRACTACIO 2n TR 2025'!O25+'CONTRACTACIO 3r TR 2025'!O25+'CONTRACTACIO 4t TR 2025'!O25</f>
        <v>0</v>
      </c>
      <c r="P25" s="63" t="str">
        <f t="shared" si="5"/>
        <v/>
      </c>
      <c r="Q25" s="77">
        <f>'CONTRACTACIO 1r TR 2025'!Q25+'CONTRACTACIO 2n TR 2025'!Q25+'CONTRACTACIO 3r TR 2025'!Q25+'CONTRACTACIO 4t TR 2025'!Q25</f>
        <v>0</v>
      </c>
      <c r="R25" s="62" t="str">
        <f t="shared" si="6"/>
        <v/>
      </c>
      <c r="S25" s="73">
        <f>'CONTRACTACIO 1r TR 2025'!S25+'CONTRACTACIO 2n TR 2025'!S25+'CONTRACTACIO 3r TR 2025'!S25+'CONTRACTACIO 4t TR 2025'!S25</f>
        <v>0</v>
      </c>
      <c r="T25" s="74">
        <f>'CONTRACTACIO 1r TR 2025'!T25+'CONTRACTACIO 2n TR 2025'!T25+'CONTRACTACIO 3r TR 2025'!T25+'CONTRACTACIO 4t TR 2025'!T25</f>
        <v>0</v>
      </c>
      <c r="U25" s="63" t="str">
        <f t="shared" si="7"/>
        <v/>
      </c>
      <c r="V25" s="77">
        <f>'CONTRACTACIO 1r TR 2025'!AA25+'CONTRACTACIO 2n TR 2025'!AA25+'CONTRACTACIO 3r TR 2025'!AA25+'CONTRACTACIO 4t TR 2025'!AA25</f>
        <v>0</v>
      </c>
      <c r="W25" s="62" t="str">
        <f t="shared" si="8"/>
        <v/>
      </c>
      <c r="X25" s="73">
        <f>'CONTRACTACIO 1r TR 2025'!AC25+'CONTRACTACIO 2n TR 2025'!AC25+'CONTRACTACIO 3r TR 2025'!AC25+'CONTRACTACIO 4t TR 2025'!AC25</f>
        <v>0</v>
      </c>
      <c r="Y25" s="74">
        <f>'CONTRACTACIO 1r TR 2025'!AD25+'CONTRACTACIO 2n TR 2025'!AD25+'CONTRACTACIO 3r TR 2025'!AD25+'CONTRACTACIO 4t TR 2025'!AD25</f>
        <v>0</v>
      </c>
      <c r="Z25" s="63" t="str">
        <f t="shared" si="9"/>
        <v/>
      </c>
      <c r="AA25" s="77">
        <f>'CONTRACTACIO 1r TR 2025'!V25+'CONTRACTACIO 2n TR 2025'!V25+'CONTRACTACIO 3r TR 2025'!V25+'CONTRACTACIO 4t TR 2025'!V25</f>
        <v>0</v>
      </c>
      <c r="AB25" s="20" t="str">
        <f t="shared" si="10"/>
        <v/>
      </c>
      <c r="AC25" s="73">
        <f>'CONTRACTACIO 1r TR 2025'!X25+'CONTRACTACIO 2n TR 2025'!X25+'CONTRACTACIO 3r TR 2025'!X25+'CONTRACTACIO 4t TR 2025'!X25</f>
        <v>0</v>
      </c>
      <c r="AD25" s="74">
        <f>'CONTRACTACIO 1r TR 2025'!Y25+'CONTRACTACIO 2n TR 2025'!Y25+'CONTRACTACIO 3r TR 2025'!Y25+'CONTRACTACIO 4t TR 2025'!Y25</f>
        <v>0</v>
      </c>
      <c r="AE25" s="63" t="str">
        <f t="shared" si="11"/>
        <v/>
      </c>
    </row>
    <row r="26" spans="1:31" ht="33" customHeight="1" thickBot="1" x14ac:dyDescent="0.3">
      <c r="A26" s="78" t="s">
        <v>0</v>
      </c>
      <c r="B26" s="16">
        <f t="shared" ref="B26:AE26" si="12">SUM(B13:B25)</f>
        <v>9</v>
      </c>
      <c r="C26" s="17">
        <f t="shared" si="12"/>
        <v>1</v>
      </c>
      <c r="D26" s="18">
        <f t="shared" si="12"/>
        <v>77587.789999999994</v>
      </c>
      <c r="E26" s="18">
        <f t="shared" si="12"/>
        <v>93881.23000000001</v>
      </c>
      <c r="F26" s="19">
        <f t="shared" si="12"/>
        <v>1</v>
      </c>
      <c r="G26" s="16">
        <f t="shared" si="12"/>
        <v>89</v>
      </c>
      <c r="H26" s="17">
        <f t="shared" si="12"/>
        <v>1</v>
      </c>
      <c r="I26" s="18">
        <f t="shared" si="12"/>
        <v>324029</v>
      </c>
      <c r="J26" s="18">
        <f t="shared" si="12"/>
        <v>384610.68</v>
      </c>
      <c r="K26" s="19">
        <f t="shared" si="12"/>
        <v>1</v>
      </c>
      <c r="L26" s="16">
        <f t="shared" si="12"/>
        <v>32</v>
      </c>
      <c r="M26" s="17">
        <f t="shared" si="12"/>
        <v>1</v>
      </c>
      <c r="N26" s="18">
        <f t="shared" si="12"/>
        <v>53975.91</v>
      </c>
      <c r="O26" s="18">
        <f t="shared" si="12"/>
        <v>64724.68</v>
      </c>
      <c r="P26" s="19">
        <f t="shared" si="12"/>
        <v>1</v>
      </c>
      <c r="Q26" s="16">
        <f t="shared" si="12"/>
        <v>0</v>
      </c>
      <c r="R26" s="17">
        <f t="shared" si="12"/>
        <v>0</v>
      </c>
      <c r="S26" s="18">
        <f t="shared" si="12"/>
        <v>0</v>
      </c>
      <c r="T26" s="18">
        <f t="shared" si="12"/>
        <v>0</v>
      </c>
      <c r="U26" s="19">
        <f t="shared" si="12"/>
        <v>0</v>
      </c>
      <c r="V26" s="16">
        <f t="shared" si="12"/>
        <v>0</v>
      </c>
      <c r="W26" s="17">
        <f t="shared" si="12"/>
        <v>0</v>
      </c>
      <c r="X26" s="18">
        <f t="shared" si="12"/>
        <v>0</v>
      </c>
      <c r="Y26" s="18">
        <f t="shared" si="12"/>
        <v>0</v>
      </c>
      <c r="Z26" s="19">
        <f t="shared" si="12"/>
        <v>0</v>
      </c>
      <c r="AA26" s="16">
        <f t="shared" si="12"/>
        <v>0</v>
      </c>
      <c r="AB26" s="17">
        <f t="shared" si="12"/>
        <v>0</v>
      </c>
      <c r="AC26" s="18">
        <f t="shared" si="12"/>
        <v>0</v>
      </c>
      <c r="AD26" s="18">
        <f t="shared" si="12"/>
        <v>0</v>
      </c>
      <c r="AE26" s="19">
        <f t="shared" si="12"/>
        <v>0</v>
      </c>
    </row>
    <row r="27" spans="1:31" s="24" customFormat="1" ht="18.600000000000001" customHeight="1" x14ac:dyDescent="0.25">
      <c r="B27" s="25"/>
      <c r="H27" s="25"/>
      <c r="N27" s="25"/>
    </row>
    <row r="28" spans="1:31" s="47" customFormat="1" ht="34.15" customHeight="1" x14ac:dyDescent="0.25">
      <c r="A28" s="152" t="s">
        <v>61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149999999999999" customHeight="1" x14ac:dyDescent="0.25">
      <c r="A29" s="153" t="s">
        <v>59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" customHeight="1" x14ac:dyDescent="0.25">
      <c r="A30" s="148" t="s">
        <v>36</v>
      </c>
      <c r="B30" s="148"/>
      <c r="C30" s="148"/>
      <c r="D30" s="148"/>
      <c r="E30" s="148"/>
      <c r="F30" s="148"/>
      <c r="G30" s="148"/>
      <c r="H30" s="148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21.6" customHeight="1" thickBot="1" x14ac:dyDescent="0.3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5"/>
      <c r="W31" s="45"/>
      <c r="X31" s="45"/>
      <c r="Y31" s="47"/>
      <c r="Z31" s="47"/>
      <c r="AA31" s="47"/>
      <c r="AB31" s="47"/>
      <c r="AC31" s="45"/>
      <c r="AD31" s="45"/>
      <c r="AE31" s="45"/>
    </row>
    <row r="32" spans="1:31" s="51" customFormat="1" ht="18" customHeight="1" x14ac:dyDescent="0.25">
      <c r="A32" s="159" t="s">
        <v>10</v>
      </c>
      <c r="B32" s="162" t="s">
        <v>17</v>
      </c>
      <c r="C32" s="163"/>
      <c r="D32" s="163"/>
      <c r="E32" s="163"/>
      <c r="F32" s="164"/>
      <c r="G32" s="24"/>
      <c r="H32" s="47"/>
      <c r="I32" s="47"/>
      <c r="J32" s="168" t="s">
        <v>15</v>
      </c>
      <c r="K32" s="169"/>
      <c r="L32" s="162" t="s">
        <v>16</v>
      </c>
      <c r="M32" s="163"/>
      <c r="N32" s="163"/>
      <c r="O32" s="163"/>
      <c r="P32" s="164"/>
      <c r="Q32" s="48"/>
      <c r="R32" s="68"/>
      <c r="S32" s="45"/>
      <c r="T32" s="45"/>
      <c r="U32" s="45"/>
      <c r="V32" s="48"/>
      <c r="W32" s="48"/>
      <c r="X32" s="68"/>
      <c r="Y32" s="47"/>
      <c r="Z32" s="47"/>
      <c r="AA32" s="47"/>
      <c r="AB32" s="47"/>
      <c r="AC32" s="48"/>
      <c r="AD32" s="48"/>
      <c r="AE32" s="68"/>
    </row>
    <row r="33" spans="1:33" s="47" customFormat="1" ht="18" customHeight="1" thickBot="1" x14ac:dyDescent="0.3">
      <c r="A33" s="160"/>
      <c r="B33" s="165"/>
      <c r="C33" s="166"/>
      <c r="D33" s="166"/>
      <c r="E33" s="166"/>
      <c r="F33" s="167"/>
      <c r="G33" s="24"/>
      <c r="J33" s="170"/>
      <c r="K33" s="171"/>
      <c r="L33" s="174"/>
      <c r="M33" s="175"/>
      <c r="N33" s="175"/>
      <c r="O33" s="175"/>
      <c r="P33" s="176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47" customFormat="1" ht="40.15" customHeight="1" thickBot="1" x14ac:dyDescent="0.3">
      <c r="A34" s="161"/>
      <c r="B34" s="52" t="s">
        <v>14</v>
      </c>
      <c r="C34" s="33" t="s">
        <v>8</v>
      </c>
      <c r="D34" s="34" t="s">
        <v>48</v>
      </c>
      <c r="E34" s="35" t="s">
        <v>49</v>
      </c>
      <c r="F34" s="53" t="s">
        <v>9</v>
      </c>
      <c r="G34" s="24"/>
      <c r="H34" s="24"/>
      <c r="I34" s="24"/>
      <c r="J34" s="172"/>
      <c r="K34" s="173"/>
      <c r="L34" s="52" t="s">
        <v>14</v>
      </c>
      <c r="M34" s="33" t="s">
        <v>8</v>
      </c>
      <c r="N34" s="34" t="s">
        <v>48</v>
      </c>
      <c r="O34" s="35" t="s">
        <v>49</v>
      </c>
      <c r="P34" s="53" t="s">
        <v>9</v>
      </c>
      <c r="Q34" s="48"/>
      <c r="R34" s="68"/>
      <c r="S34" s="45"/>
      <c r="T34" s="45"/>
      <c r="U34" s="45"/>
      <c r="V34" s="48"/>
      <c r="W34" s="48"/>
      <c r="X34" s="68"/>
      <c r="AC34" s="48"/>
      <c r="AD34" s="48"/>
      <c r="AE34" s="68"/>
    </row>
    <row r="35" spans="1:33" s="24" customFormat="1" ht="47.45" customHeight="1" x14ac:dyDescent="0.25">
      <c r="A35" s="39" t="s">
        <v>25</v>
      </c>
      <c r="B35" s="9">
        <f t="shared" ref="B35:B44" si="13">B13+G13+L13+Q13+V13+AA13</f>
        <v>0</v>
      </c>
      <c r="C35" s="8" t="str">
        <f t="shared" ref="C35:C41" si="14">IF(B35,B35/$B$48,"")</f>
        <v/>
      </c>
      <c r="D35" s="10">
        <f t="shared" ref="D35:D44" si="15">D13+I13+N13+S13+X13+AC13</f>
        <v>0</v>
      </c>
      <c r="E35" s="11">
        <f t="shared" ref="E35:E44" si="16">E13+J13+O13+T13+Y13+AD13</f>
        <v>0</v>
      </c>
      <c r="F35" s="21" t="str">
        <f t="shared" ref="F35:F41" si="17">IF(E35,E35/$E$48,"")</f>
        <v/>
      </c>
      <c r="J35" s="109" t="s">
        <v>3</v>
      </c>
      <c r="K35" s="110"/>
      <c r="L35" s="54">
        <f>B26</f>
        <v>9</v>
      </c>
      <c r="M35" s="8">
        <f t="shared" ref="M35:M40" si="18">IF(L35,L35/$L$41,"")</f>
        <v>6.9230769230769235E-2</v>
      </c>
      <c r="N35" s="55">
        <f>D26</f>
        <v>77587.789999999994</v>
      </c>
      <c r="O35" s="55">
        <f>E26</f>
        <v>93881.23000000001</v>
      </c>
      <c r="P35" s="56">
        <f t="shared" ref="P35:P40" si="19">IF(O35,O35/$O$41,"")</f>
        <v>0.17282467385615008</v>
      </c>
    </row>
    <row r="36" spans="1:33" s="24" customFormat="1" ht="30" customHeight="1" x14ac:dyDescent="0.25">
      <c r="A36" s="41" t="s">
        <v>18</v>
      </c>
      <c r="B36" s="12">
        <f t="shared" si="13"/>
        <v>0</v>
      </c>
      <c r="C36" s="8" t="str">
        <f t="shared" si="14"/>
        <v/>
      </c>
      <c r="D36" s="13">
        <f t="shared" si="15"/>
        <v>0</v>
      </c>
      <c r="E36" s="14">
        <f t="shared" si="16"/>
        <v>0</v>
      </c>
      <c r="F36" s="21" t="str">
        <f t="shared" si="17"/>
        <v/>
      </c>
      <c r="J36" s="105" t="s">
        <v>1</v>
      </c>
      <c r="K36" s="106"/>
      <c r="L36" s="57">
        <f>G26</f>
        <v>89</v>
      </c>
      <c r="M36" s="8">
        <f t="shared" si="18"/>
        <v>0.68461538461538463</v>
      </c>
      <c r="N36" s="58">
        <f>I26</f>
        <v>324029</v>
      </c>
      <c r="O36" s="58">
        <f>J26</f>
        <v>384610.68</v>
      </c>
      <c r="P36" s="56">
        <f t="shared" si="19"/>
        <v>0.70802454689390093</v>
      </c>
    </row>
    <row r="37" spans="1:33" s="24" customFormat="1" ht="30" customHeight="1" x14ac:dyDescent="0.25">
      <c r="A37" s="41" t="s">
        <v>19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J37" s="105" t="s">
        <v>2</v>
      </c>
      <c r="K37" s="106"/>
      <c r="L37" s="57">
        <f>L26</f>
        <v>32</v>
      </c>
      <c r="M37" s="8">
        <f t="shared" si="18"/>
        <v>0.24615384615384617</v>
      </c>
      <c r="N37" s="58">
        <f>N26</f>
        <v>53975.91</v>
      </c>
      <c r="O37" s="58">
        <f>O26</f>
        <v>64724.68</v>
      </c>
      <c r="P37" s="56">
        <f t="shared" si="19"/>
        <v>0.11915077924994888</v>
      </c>
    </row>
    <row r="38" spans="1:33" ht="30" customHeight="1" x14ac:dyDescent="0.25">
      <c r="A38" s="41" t="s">
        <v>26</v>
      </c>
      <c r="B38" s="12">
        <f t="shared" si="13"/>
        <v>0</v>
      </c>
      <c r="C38" s="8" t="str">
        <f t="shared" si="14"/>
        <v/>
      </c>
      <c r="D38" s="13">
        <f t="shared" si="15"/>
        <v>0</v>
      </c>
      <c r="E38" s="14">
        <f t="shared" si="16"/>
        <v>0</v>
      </c>
      <c r="F38" s="21" t="str">
        <f t="shared" si="17"/>
        <v/>
      </c>
      <c r="G38" s="24"/>
      <c r="H38" s="24"/>
      <c r="I38" s="24"/>
      <c r="J38" s="105" t="s">
        <v>34</v>
      </c>
      <c r="K38" s="106"/>
      <c r="L38" s="57">
        <f>Q26</f>
        <v>0</v>
      </c>
      <c r="M38" s="8" t="str">
        <f t="shared" si="18"/>
        <v/>
      </c>
      <c r="N38" s="58">
        <f>S26</f>
        <v>0</v>
      </c>
      <c r="O38" s="58">
        <f>T26</f>
        <v>0</v>
      </c>
      <c r="P38" s="56" t="str">
        <f t="shared" si="1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27</v>
      </c>
      <c r="B39" s="15">
        <f t="shared" si="13"/>
        <v>0</v>
      </c>
      <c r="C39" s="8" t="str">
        <f t="shared" si="14"/>
        <v/>
      </c>
      <c r="D39" s="13">
        <f t="shared" si="15"/>
        <v>0</v>
      </c>
      <c r="E39" s="22">
        <f t="shared" si="16"/>
        <v>0</v>
      </c>
      <c r="F39" s="21" t="str">
        <f t="shared" si="17"/>
        <v/>
      </c>
      <c r="G39" s="24"/>
      <c r="H39" s="24"/>
      <c r="I39" s="24"/>
      <c r="J39" s="105" t="s">
        <v>5</v>
      </c>
      <c r="K39" s="106"/>
      <c r="L39" s="57">
        <f>AA26</f>
        <v>0</v>
      </c>
      <c r="M39" s="8" t="str">
        <f t="shared" si="18"/>
        <v/>
      </c>
      <c r="N39" s="58">
        <f>AC26</f>
        <v>0</v>
      </c>
      <c r="O39" s="58">
        <f>AD26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2" t="s">
        <v>33</v>
      </c>
      <c r="B40" s="15">
        <f t="shared" si="13"/>
        <v>0</v>
      </c>
      <c r="C40" s="8" t="str">
        <f t="shared" si="14"/>
        <v/>
      </c>
      <c r="D40" s="13">
        <f t="shared" si="15"/>
        <v>0</v>
      </c>
      <c r="E40" s="22">
        <f t="shared" si="16"/>
        <v>0</v>
      </c>
      <c r="F40" s="21" t="str">
        <f t="shared" si="17"/>
        <v/>
      </c>
      <c r="G40" s="24"/>
      <c r="H40" s="24"/>
      <c r="I40" s="24"/>
      <c r="J40" s="105" t="s">
        <v>4</v>
      </c>
      <c r="K40" s="106"/>
      <c r="L40" s="57">
        <f>V26</f>
        <v>0</v>
      </c>
      <c r="M40" s="8" t="str">
        <f t="shared" si="18"/>
        <v/>
      </c>
      <c r="N40" s="58">
        <f>X26</f>
        <v>0</v>
      </c>
      <c r="O40" s="58">
        <f>Y26</f>
        <v>0</v>
      </c>
      <c r="P40" s="56" t="str">
        <f t="shared" si="1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">
      <c r="A41" s="42" t="s">
        <v>28</v>
      </c>
      <c r="B41" s="12">
        <f t="shared" si="13"/>
        <v>1</v>
      </c>
      <c r="C41" s="8">
        <f t="shared" si="14"/>
        <v>7.6923076923076927E-3</v>
      </c>
      <c r="D41" s="13">
        <f t="shared" si="15"/>
        <v>20400</v>
      </c>
      <c r="E41" s="14">
        <f t="shared" si="16"/>
        <v>24684</v>
      </c>
      <c r="F41" s="21">
        <f t="shared" si="17"/>
        <v>4.5440438407818133E-2</v>
      </c>
      <c r="G41" s="24"/>
      <c r="H41" s="24"/>
      <c r="I41" s="24"/>
      <c r="J41" s="107" t="s">
        <v>0</v>
      </c>
      <c r="K41" s="108"/>
      <c r="L41" s="79">
        <f>SUM(L35:L40)</f>
        <v>130</v>
      </c>
      <c r="M41" s="17">
        <f>SUM(M35:M40)</f>
        <v>1</v>
      </c>
      <c r="N41" s="80">
        <f>SUM(N35:N40)</f>
        <v>455592.69999999995</v>
      </c>
      <c r="O41" s="81">
        <f>SUM(O35:O40)</f>
        <v>543216.59000000008</v>
      </c>
      <c r="P41" s="82">
        <f>SUM(P35:P40)</f>
        <v>0.99999999999999989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3" t="s">
        <v>29</v>
      </c>
      <c r="B42" s="12">
        <f t="shared" si="13"/>
        <v>59</v>
      </c>
      <c r="C42" s="8">
        <f t="shared" ref="C42:C47" si="20">IF(B42,B42/$B$48,"")</f>
        <v>0.45384615384615384</v>
      </c>
      <c r="D42" s="13">
        <f t="shared" si="15"/>
        <v>382010.45</v>
      </c>
      <c r="E42" s="14">
        <f t="shared" si="16"/>
        <v>455923.62000000005</v>
      </c>
      <c r="F42" s="21">
        <f t="shared" ref="F42:F47" si="21">IF(E42,E42/$E$48,"")</f>
        <v>0.83930356397988504</v>
      </c>
      <c r="G42" s="24"/>
      <c r="H42" s="24"/>
      <c r="I42" s="24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30" customHeight="1" x14ac:dyDescent="0.25">
      <c r="A43" s="44" t="s">
        <v>32</v>
      </c>
      <c r="B43" s="12">
        <f t="shared" si="13"/>
        <v>70</v>
      </c>
      <c r="C43" s="8">
        <f t="shared" si="20"/>
        <v>0.53846153846153844</v>
      </c>
      <c r="D43" s="13">
        <f t="shared" si="15"/>
        <v>53182.25</v>
      </c>
      <c r="E43" s="14">
        <f t="shared" si="16"/>
        <v>62608.97</v>
      </c>
      <c r="F43" s="21">
        <f t="shared" si="21"/>
        <v>0.11525599761229677</v>
      </c>
      <c r="G43" s="24"/>
      <c r="H43" s="24"/>
      <c r="I43" s="24"/>
      <c r="J43" s="48"/>
      <c r="K43" s="48"/>
      <c r="L43" s="68"/>
      <c r="M43" s="49"/>
      <c r="N43" s="45"/>
      <c r="O43" s="45"/>
      <c r="P43" s="4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25">
      <c r="A44" s="76" t="s">
        <v>45</v>
      </c>
      <c r="B44" s="12">
        <f t="shared" si="13"/>
        <v>0</v>
      </c>
      <c r="C44" s="8" t="str">
        <f t="shared" si="20"/>
        <v/>
      </c>
      <c r="D44" s="13">
        <f t="shared" si="15"/>
        <v>0</v>
      </c>
      <c r="E44" s="14">
        <f t="shared" si="16"/>
        <v>0</v>
      </c>
      <c r="F44" s="21" t="str">
        <f t="shared" si="21"/>
        <v/>
      </c>
      <c r="G44" s="24"/>
      <c r="H44" s="24"/>
      <c r="I44" s="24"/>
      <c r="J44" s="48"/>
      <c r="K44" s="48"/>
      <c r="L44" s="68"/>
      <c r="M44" s="49"/>
      <c r="N44" s="45"/>
      <c r="O44" s="45"/>
      <c r="P44" s="48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ht="30" customHeight="1" x14ac:dyDescent="0.25">
      <c r="A45" s="88" t="s">
        <v>47</v>
      </c>
      <c r="B45" s="12">
        <f t="shared" ref="B45" si="22">B23+G23+L23+Q23+V23+AA23</f>
        <v>0</v>
      </c>
      <c r="C45" s="8" t="str">
        <f t="shared" si="20"/>
        <v/>
      </c>
      <c r="D45" s="13">
        <f t="shared" ref="D45" si="23">D23+I23+N23+S23+X23+AC23</f>
        <v>0</v>
      </c>
      <c r="E45" s="14">
        <f t="shared" ref="E45" si="24">E23+J23+O23+T23+Y23+AD23</f>
        <v>0</v>
      </c>
      <c r="F45" s="21" t="str">
        <f t="shared" si="21"/>
        <v/>
      </c>
      <c r="G45" s="24"/>
      <c r="H45" s="24"/>
      <c r="I45" s="24"/>
      <c r="J45" s="48"/>
      <c r="K45" s="48"/>
      <c r="L45" s="68"/>
      <c r="M45" s="49"/>
      <c r="N45" s="45"/>
      <c r="O45" s="45"/>
      <c r="P45" s="48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ht="39.6" customHeight="1" x14ac:dyDescent="0.25">
      <c r="A46" s="88" t="s">
        <v>53</v>
      </c>
      <c r="B46" s="12">
        <f t="shared" ref="B46" si="25">B24+G24+L24+Q24+V24+AA24</f>
        <v>0</v>
      </c>
      <c r="C46" s="8" t="str">
        <f t="shared" si="20"/>
        <v/>
      </c>
      <c r="D46" s="13">
        <f t="shared" ref="D46" si="26">D24+I24+N24+S24+X24+AC24</f>
        <v>0</v>
      </c>
      <c r="E46" s="14">
        <f t="shared" ref="E46" si="27">E24+J24+O24+T24+Y24+AD24</f>
        <v>0</v>
      </c>
      <c r="F46" s="21" t="str">
        <f t="shared" si="21"/>
        <v/>
      </c>
      <c r="G46" s="24"/>
      <c r="H46" s="24"/>
      <c r="I46" s="24"/>
      <c r="J46" s="48"/>
      <c r="K46" s="48"/>
      <c r="L46" s="68"/>
      <c r="M46" s="49"/>
      <c r="N46" s="45"/>
      <c r="O46" s="45"/>
      <c r="P46" s="48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</row>
    <row r="47" spans="1:33" ht="30" customHeight="1" x14ac:dyDescent="0.25">
      <c r="A47" s="88" t="s">
        <v>52</v>
      </c>
      <c r="B47" s="12">
        <f t="shared" ref="B47" si="28">B25+G25+L25+Q25+V25+AA25</f>
        <v>0</v>
      </c>
      <c r="C47" s="8" t="str">
        <f t="shared" si="20"/>
        <v/>
      </c>
      <c r="D47" s="13">
        <f t="shared" ref="D47" si="29">D25+I25+N25+S25+X25+AC25</f>
        <v>0</v>
      </c>
      <c r="E47" s="14">
        <f t="shared" ref="E47" si="30">E25+J25+O25+T25+Y25+AD25</f>
        <v>0</v>
      </c>
      <c r="F47" s="21" t="str">
        <f t="shared" si="21"/>
        <v/>
      </c>
      <c r="G47" s="24"/>
      <c r="H47" s="24"/>
      <c r="I47" s="24"/>
      <c r="J47" s="48"/>
      <c r="K47" s="48"/>
      <c r="L47" s="68"/>
      <c r="M47" s="49"/>
      <c r="N47" s="45"/>
      <c r="O47" s="45"/>
      <c r="P47" s="48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51" customFormat="1" ht="30" customHeight="1" thickBot="1" x14ac:dyDescent="0.3">
      <c r="A48" s="61" t="s">
        <v>0</v>
      </c>
      <c r="B48" s="16">
        <f>SUM(B35:B47)</f>
        <v>130</v>
      </c>
      <c r="C48" s="17">
        <f>SUM(C35:C47)</f>
        <v>1</v>
      </c>
      <c r="D48" s="18">
        <f>SUM(D35:D47)</f>
        <v>455592.7</v>
      </c>
      <c r="E48" s="18">
        <f>SUM(E35:E47)</f>
        <v>543216.59000000008</v>
      </c>
      <c r="F48" s="19">
        <f>SUM(F35:F47)</f>
        <v>0.99999999999999989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48"/>
      <c r="R48" s="68"/>
      <c r="S48" s="45"/>
      <c r="T48" s="45"/>
      <c r="U48" s="45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s="51" customFormat="1" ht="30" customHeight="1" x14ac:dyDescent="0.25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48"/>
      <c r="W49" s="48"/>
      <c r="X49" s="68"/>
      <c r="Y49" s="47"/>
      <c r="Z49" s="47"/>
      <c r="AA49" s="47"/>
      <c r="AB49" s="47"/>
      <c r="AC49" s="48"/>
      <c r="AD49" s="48"/>
      <c r="AE49" s="68"/>
    </row>
    <row r="50" spans="1:33" ht="36" customHeight="1" x14ac:dyDescent="0.25">
      <c r="A50" s="24"/>
      <c r="B50" s="25"/>
      <c r="C50" s="24"/>
      <c r="D50" s="24"/>
      <c r="E50" s="24"/>
      <c r="F50" s="24"/>
      <c r="G50" s="24"/>
      <c r="H50" s="25"/>
      <c r="I50" s="24"/>
      <c r="J50" s="24"/>
      <c r="K50" s="24"/>
      <c r="L50" s="24"/>
      <c r="M50" s="24"/>
      <c r="N50" s="25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</row>
    <row r="51" spans="1:33" s="24" customFormat="1" ht="23.1" customHeight="1" x14ac:dyDescent="0.25">
      <c r="B51" s="25"/>
      <c r="H51" s="25"/>
      <c r="N51" s="25"/>
    </row>
    <row r="52" spans="1:33" s="24" customForma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1:21" s="24" customFormat="1" x14ac:dyDescent="0.25">
      <c r="B97" s="25"/>
      <c r="H97" s="25"/>
      <c r="N97" s="25"/>
    </row>
    <row r="98" spans="1:21" s="24" customFormat="1" x14ac:dyDescent="0.25">
      <c r="B98" s="25"/>
      <c r="H98" s="25"/>
      <c r="N98" s="25"/>
    </row>
    <row r="99" spans="1:21" s="24" customFormat="1" x14ac:dyDescent="0.25">
      <c r="B99" s="25"/>
      <c r="H99" s="25"/>
      <c r="N99" s="25"/>
    </row>
    <row r="100" spans="1:21" s="24" customFormat="1" x14ac:dyDescent="0.25">
      <c r="B100" s="25"/>
      <c r="H100" s="25"/>
      <c r="N100" s="25"/>
    </row>
    <row r="101" spans="1:21" s="24" customFormat="1" x14ac:dyDescent="0.25">
      <c r="B101" s="25"/>
      <c r="H101" s="25"/>
      <c r="N101" s="25"/>
    </row>
    <row r="102" spans="1:21" s="24" customFormat="1" x14ac:dyDescent="0.25">
      <c r="B102" s="25"/>
      <c r="H102" s="25"/>
      <c r="N102" s="25"/>
    </row>
    <row r="103" spans="1:21" s="24" customFormat="1" x14ac:dyDescent="0.25">
      <c r="B103" s="25"/>
      <c r="H103" s="25"/>
      <c r="N103" s="25"/>
    </row>
    <row r="104" spans="1:21" s="24" customFormat="1" x14ac:dyDescent="0.25">
      <c r="B104" s="25"/>
      <c r="H104" s="25"/>
      <c r="N104" s="25"/>
    </row>
    <row r="105" spans="1:21" s="24" customFormat="1" x14ac:dyDescent="0.25">
      <c r="B105" s="25"/>
      <c r="H105" s="25"/>
      <c r="N105" s="25"/>
    </row>
    <row r="106" spans="1:21" s="24" customFormat="1" x14ac:dyDescent="0.25">
      <c r="B106" s="25"/>
      <c r="H106" s="25"/>
      <c r="N106" s="25"/>
    </row>
    <row r="107" spans="1:21" s="24" customFormat="1" x14ac:dyDescent="0.25">
      <c r="B107" s="25"/>
      <c r="H107" s="25"/>
      <c r="N107" s="25"/>
    </row>
    <row r="108" spans="1:21" s="24" customFormat="1" x14ac:dyDescent="0.25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</row>
    <row r="109" spans="1:21" s="24" customFormat="1" x14ac:dyDescent="0.25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1:21" s="24" customFormat="1" x14ac:dyDescent="0.25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  <row r="111" spans="1:21" s="24" customFormat="1" x14ac:dyDescent="0.25">
      <c r="A111" s="26"/>
      <c r="B111" s="59"/>
      <c r="C111" s="26"/>
      <c r="D111" s="26"/>
      <c r="E111" s="26"/>
      <c r="F111" s="26"/>
      <c r="G111" s="26"/>
      <c r="H111" s="59"/>
      <c r="I111" s="26"/>
      <c r="J111" s="26"/>
      <c r="K111" s="26"/>
      <c r="L111" s="26"/>
      <c r="M111" s="26"/>
      <c r="N111" s="59"/>
      <c r="O111" s="26"/>
      <c r="P111" s="26"/>
      <c r="Q111" s="26"/>
      <c r="R111" s="26"/>
      <c r="S111" s="26"/>
      <c r="T111" s="26"/>
      <c r="U111" s="26"/>
    </row>
  </sheetData>
  <sheetProtection algorithmName="SHA-512" hashValue="78sR5f199BDfuwyPLhvCiPsUy0IWGV3MgHZB9DC14IAPH4CK1RqOLUPDrsVIJ9oDLSTWMqTsrIX/JaAbqnysmg==" saltValue="3L+KWe/UobL6L3nk5H7N/Q==" spinCount="100000" sheet="1" objects="1" scenarios="1"/>
  <mergeCells count="22">
    <mergeCell ref="A28:Q28"/>
    <mergeCell ref="J41:K41"/>
    <mergeCell ref="J35:K35"/>
    <mergeCell ref="J36:K36"/>
    <mergeCell ref="J37:K37"/>
    <mergeCell ref="J38:K38"/>
    <mergeCell ref="J40:K40"/>
    <mergeCell ref="J39:K39"/>
    <mergeCell ref="A29:Q29"/>
    <mergeCell ref="A30:H30"/>
    <mergeCell ref="A32:A34"/>
    <mergeCell ref="B32:F33"/>
    <mergeCell ref="J32:K34"/>
    <mergeCell ref="L32:P33"/>
    <mergeCell ref="B10:AE10"/>
    <mergeCell ref="A11:A12"/>
    <mergeCell ref="B11:F11"/>
    <mergeCell ref="G11:K11"/>
    <mergeCell ref="L11:P11"/>
    <mergeCell ref="Q11:U11"/>
    <mergeCell ref="V11:Z11"/>
    <mergeCell ref="AA11:AE11"/>
  </mergeCells>
  <hyperlinks>
    <hyperlink ref="A29" r:id="rId1" location="page=247" xr:uid="{FEEC4931-EC7D-42F4-AFEC-8FCFE5D0EF34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I13:J13 N13:O13 S13:T13 X13:Y13 AC13:AD13 G13 L13 Q13 V13 AA13 D13:E13 B13 B25:AE25 B21:AE21 B8" unlockedFormula="1"/>
    <ignoredError sqref="C46:C47 M35:M40 C35:C45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5</vt:i4>
      </vt:variant>
    </vt:vector>
  </HeadingPairs>
  <TitlesOfParts>
    <vt:vector size="10" baseType="lpstr">
      <vt:lpstr>CONTRACTACIO 1r TR 2025</vt:lpstr>
      <vt:lpstr>CONTRACTACIO 2n TR 2025</vt:lpstr>
      <vt:lpstr>CONTRACTACIO 3r TR 2025</vt:lpstr>
      <vt:lpstr>CONTRACTACIO 4t TR 2025</vt:lpstr>
      <vt:lpstr>2025 - CONTRACTACIÓ ANUAL</vt:lpstr>
      <vt:lpstr>'2025 - CONTRACTACIÓ ANUAL'!Àrea_d'impressió</vt:lpstr>
      <vt:lpstr>'CONTRACTACIO 1r TR 2025'!Àrea_d'impressió</vt:lpstr>
      <vt:lpstr>'CONTRACTACIO 2n TR 2025'!Àrea_d'impressió</vt:lpstr>
      <vt:lpstr>'CONTRACTACIO 3r TR 2025'!Àrea_d'impressió</vt:lpstr>
      <vt:lpstr>'CONTRACTACIO 4t TR 2025'!Àrea_d'impressió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FEIJOO LORDEN, JOSE RAMON</cp:lastModifiedBy>
  <cp:lastPrinted>2020-02-14T09:12:43Z</cp:lastPrinted>
  <dcterms:created xsi:type="dcterms:W3CDTF">2016-02-03T12:33:15Z</dcterms:created>
  <dcterms:modified xsi:type="dcterms:W3CDTF">2025-10-08T08:32:11Z</dcterms:modified>
</cp:coreProperties>
</file>