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FCPS\"/>
    </mc:Choice>
  </mc:AlternateContent>
  <xr:revisionPtr revIDLastSave="0" documentId="8_{E6836857-3130-41BF-9EC7-8AB865BB4228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2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ANUAL'!$A$1:$AE$51</definedName>
    <definedName name="_xlnm.Print_Area" localSheetId="0">'CONTRACTACIO 1r TR 2025'!$A$1:$AE$48</definedName>
    <definedName name="_xlnm.Print_Area" localSheetId="1">'CONTRACTACIO 2n TR 2025'!$A$1:$AE$48</definedName>
    <definedName name="_xlnm.Print_Area" localSheetId="2">'CONTRACTACIO 3r TR 2025'!$A$1:$AE$48</definedName>
    <definedName name="_xlnm.Print_Area" localSheetId="3">'CONTRACTACIO 4t TR 2025'!$A$1:$AE$48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6" l="1"/>
  <c r="C5" i="5"/>
  <c r="C5" i="4"/>
  <c r="A7" i="7"/>
  <c r="C35" i="4" l="1"/>
  <c r="B46" i="7"/>
  <c r="G24" i="7"/>
  <c r="H24" i="7"/>
  <c r="I24" i="7"/>
  <c r="D46" i="7" s="1"/>
  <c r="J24" i="7"/>
  <c r="K24" i="7"/>
  <c r="L24" i="7"/>
  <c r="M24" i="7" s="1"/>
  <c r="N24" i="7"/>
  <c r="O24" i="7"/>
  <c r="E46" i="7" s="1"/>
  <c r="P24" i="7"/>
  <c r="Q24" i="7"/>
  <c r="R24" i="7" s="1"/>
  <c r="S24" i="7"/>
  <c r="T24" i="7"/>
  <c r="U24" i="7" s="1"/>
  <c r="V24" i="7"/>
  <c r="W24" i="7" s="1"/>
  <c r="X24" i="7"/>
  <c r="Y24" i="7"/>
  <c r="Z24" i="7" s="1"/>
  <c r="AA24" i="7"/>
  <c r="AB24" i="7" s="1"/>
  <c r="AC24" i="7"/>
  <c r="AD24" i="7"/>
  <c r="AE24" i="7" s="1"/>
  <c r="E46" i="6"/>
  <c r="F46" i="6" s="1"/>
  <c r="D46" i="6"/>
  <c r="B46" i="6"/>
  <c r="C46" i="6" s="1"/>
  <c r="AE24" i="6"/>
  <c r="AB24" i="6"/>
  <c r="Z24" i="6"/>
  <c r="W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F46" i="4" s="1"/>
  <c r="D46" i="4"/>
  <c r="B46" i="4"/>
  <c r="C46" i="4" s="1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F24" i="1"/>
  <c r="C24" i="1"/>
  <c r="E46" i="1"/>
  <c r="F46" i="1" s="1"/>
  <c r="D46" i="1"/>
  <c r="B46" i="1"/>
  <c r="C46" i="1" s="1"/>
  <c r="B45" i="1"/>
  <c r="C45" i="1" s="1"/>
  <c r="E45" i="1"/>
  <c r="F45" i="1" s="1"/>
  <c r="D45" i="1"/>
  <c r="E45" i="6" l="1"/>
  <c r="F45" i="6"/>
  <c r="D45" i="6"/>
  <c r="B45" i="6"/>
  <c r="C45" i="6"/>
  <c r="E45" i="5"/>
  <c r="F45" i="5" s="1"/>
  <c r="D45" i="5"/>
  <c r="B45" i="5"/>
  <c r="C45" i="5" s="1"/>
  <c r="E45" i="4"/>
  <c r="F45" i="4"/>
  <c r="D45" i="4"/>
  <c r="B45" i="4"/>
  <c r="C45" i="4" s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H23" i="7" s="1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4" i="6"/>
  <c r="D44" i="6"/>
  <c r="B44" i="6"/>
  <c r="AE22" i="6"/>
  <c r="AB22" i="6"/>
  <c r="Z22" i="6"/>
  <c r="W22" i="6"/>
  <c r="U22" i="6"/>
  <c r="R22" i="6"/>
  <c r="P22" i="6"/>
  <c r="M22" i="6"/>
  <c r="E44" i="5"/>
  <c r="F44" i="5" s="1"/>
  <c r="D44" i="5"/>
  <c r="B44" i="5"/>
  <c r="AE22" i="5"/>
  <c r="AB22" i="5"/>
  <c r="Z22" i="5"/>
  <c r="W22" i="5"/>
  <c r="U22" i="5"/>
  <c r="R22" i="5"/>
  <c r="P22" i="5"/>
  <c r="M22" i="5"/>
  <c r="F22" i="5"/>
  <c r="C22" i="5"/>
  <c r="E44" i="4"/>
  <c r="D44" i="4"/>
  <c r="B44" i="4"/>
  <c r="C44" i="4" s="1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C44" i="1" s="1"/>
  <c r="AE22" i="1"/>
  <c r="AB22" i="1"/>
  <c r="Z22" i="1"/>
  <c r="W22" i="1"/>
  <c r="U22" i="1"/>
  <c r="R22" i="1"/>
  <c r="P22" i="1"/>
  <c r="M22" i="1"/>
  <c r="C13" i="4"/>
  <c r="B26" i="1"/>
  <c r="B16" i="7"/>
  <c r="C16" i="7" s="1"/>
  <c r="D16" i="7"/>
  <c r="J25" i="7"/>
  <c r="E25" i="7"/>
  <c r="O25" i="7"/>
  <c r="P25" i="7" s="1"/>
  <c r="T25" i="7"/>
  <c r="U25" i="7" s="1"/>
  <c r="Y25" i="7"/>
  <c r="Z25" i="7" s="1"/>
  <c r="AD25" i="7"/>
  <c r="AE25" i="7" s="1"/>
  <c r="E13" i="7"/>
  <c r="J13" i="7"/>
  <c r="O13" i="7"/>
  <c r="T13" i="7"/>
  <c r="U13" i="7" s="1"/>
  <c r="Y13" i="7"/>
  <c r="Z13" i="7" s="1"/>
  <c r="AD13" i="7"/>
  <c r="AE13" i="7" s="1"/>
  <c r="E20" i="7"/>
  <c r="J20" i="7"/>
  <c r="O20" i="7"/>
  <c r="AD20" i="7"/>
  <c r="AE20" i="7" s="1"/>
  <c r="T20" i="7"/>
  <c r="U20" i="7" s="1"/>
  <c r="Y20" i="7"/>
  <c r="E21" i="7"/>
  <c r="F21" i="7" s="1"/>
  <c r="J21" i="7"/>
  <c r="O21" i="7"/>
  <c r="AD21" i="7"/>
  <c r="T21" i="7"/>
  <c r="U21" i="7" s="1"/>
  <c r="Y21" i="7"/>
  <c r="Z21" i="7" s="1"/>
  <c r="J14" i="7"/>
  <c r="K14" i="7" s="1"/>
  <c r="O14" i="7"/>
  <c r="E14" i="7"/>
  <c r="T14" i="7"/>
  <c r="U14" i="7" s="1"/>
  <c r="Y14" i="7"/>
  <c r="Z14" i="7" s="1"/>
  <c r="AD14" i="7"/>
  <c r="AE14" i="7" s="1"/>
  <c r="J15" i="7"/>
  <c r="O15" i="7"/>
  <c r="P15" i="7" s="1"/>
  <c r="E15" i="7"/>
  <c r="T15" i="7"/>
  <c r="U15" i="7" s="1"/>
  <c r="Y15" i="7"/>
  <c r="Z15" i="7" s="1"/>
  <c r="AD15" i="7"/>
  <c r="AE15" i="7" s="1"/>
  <c r="J16" i="7"/>
  <c r="K16" i="7" s="1"/>
  <c r="O16" i="7"/>
  <c r="E16" i="7"/>
  <c r="F16" i="7" s="1"/>
  <c r="T16" i="7"/>
  <c r="U16" i="7" s="1"/>
  <c r="Y16" i="7"/>
  <c r="Z16" i="7" s="1"/>
  <c r="AD16" i="7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K18" i="7" s="1"/>
  <c r="O18" i="7"/>
  <c r="AD18" i="7"/>
  <c r="E18" i="7"/>
  <c r="F18" i="7" s="1"/>
  <c r="T18" i="7"/>
  <c r="U18" i="7" s="1"/>
  <c r="Y18" i="7"/>
  <c r="Z18" i="7" s="1"/>
  <c r="J19" i="7"/>
  <c r="O19" i="7"/>
  <c r="AD19" i="7"/>
  <c r="AE19" i="7" s="1"/>
  <c r="E19" i="7"/>
  <c r="F19" i="7" s="1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B25" i="7"/>
  <c r="C25" i="7" s="1"/>
  <c r="L25" i="7"/>
  <c r="M25" i="7" s="1"/>
  <c r="Q25" i="7"/>
  <c r="R25" i="7" s="1"/>
  <c r="V25" i="7"/>
  <c r="W25" i="7" s="1"/>
  <c r="AA25" i="7"/>
  <c r="AB25" i="7" s="1"/>
  <c r="G16" i="7"/>
  <c r="L16" i="7"/>
  <c r="Q16" i="7"/>
  <c r="R16" i="7" s="1"/>
  <c r="V16" i="7"/>
  <c r="W16" i="7" s="1"/>
  <c r="AA16" i="7"/>
  <c r="AB16" i="7" s="1"/>
  <c r="B13" i="7"/>
  <c r="C13" i="7" s="1"/>
  <c r="G13" i="7"/>
  <c r="L13" i="7"/>
  <c r="Q13" i="7"/>
  <c r="V13" i="7"/>
  <c r="W13" i="7" s="1"/>
  <c r="AA13" i="7"/>
  <c r="AB13" i="7" s="1"/>
  <c r="B20" i="7"/>
  <c r="G20" i="7"/>
  <c r="L20" i="7"/>
  <c r="AA20" i="7"/>
  <c r="AB20" i="7" s="1"/>
  <c r="Q20" i="7"/>
  <c r="R20" i="7" s="1"/>
  <c r="V20" i="7"/>
  <c r="W20" i="7" s="1"/>
  <c r="B21" i="7"/>
  <c r="C21" i="7" s="1"/>
  <c r="G21" i="7"/>
  <c r="L21" i="7"/>
  <c r="AA21" i="7"/>
  <c r="AB21" i="7" s="1"/>
  <c r="Q21" i="7"/>
  <c r="R21" i="7" s="1"/>
  <c r="V21" i="7"/>
  <c r="W21" i="7" s="1"/>
  <c r="G14" i="7"/>
  <c r="L14" i="7"/>
  <c r="B14" i="7"/>
  <c r="C14" i="7" s="1"/>
  <c r="Q14" i="7"/>
  <c r="R14" i="7" s="1"/>
  <c r="V14" i="7"/>
  <c r="W14" i="7" s="1"/>
  <c r="AA14" i="7"/>
  <c r="AB14" i="7" s="1"/>
  <c r="G15" i="7"/>
  <c r="H15" i="7" s="1"/>
  <c r="L15" i="7"/>
  <c r="M15" i="7" s="1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H18" i="7" s="1"/>
  <c r="L18" i="7"/>
  <c r="M18" i="7" s="1"/>
  <c r="AA18" i="7"/>
  <c r="B18" i="7"/>
  <c r="C18" i="7" s="1"/>
  <c r="Q18" i="7"/>
  <c r="R18" i="7" s="1"/>
  <c r="V18" i="7"/>
  <c r="W18" i="7" s="1"/>
  <c r="G19" i="7"/>
  <c r="L19" i="7"/>
  <c r="AA19" i="7"/>
  <c r="AB19" i="7" s="1"/>
  <c r="B19" i="7"/>
  <c r="C19" i="7" s="1"/>
  <c r="Q19" i="7"/>
  <c r="R19" i="7" s="1"/>
  <c r="V19" i="7"/>
  <c r="W19" i="7" s="1"/>
  <c r="J26" i="6"/>
  <c r="O36" i="6" s="1"/>
  <c r="P36" i="6" s="1"/>
  <c r="K20" i="6"/>
  <c r="E26" i="6"/>
  <c r="O26" i="6"/>
  <c r="O37" i="6" s="1"/>
  <c r="Y26" i="6"/>
  <c r="O39" i="6"/>
  <c r="P39" i="6" s="1"/>
  <c r="T26" i="6"/>
  <c r="O38" i="6" s="1"/>
  <c r="P38" i="6" s="1"/>
  <c r="AD26" i="6"/>
  <c r="O40" i="6"/>
  <c r="P40" i="6" s="1"/>
  <c r="I26" i="6"/>
  <c r="N36" i="6" s="1"/>
  <c r="D26" i="6"/>
  <c r="N35" i="6" s="1"/>
  <c r="N26" i="6"/>
  <c r="N37" i="6" s="1"/>
  <c r="X26" i="6"/>
  <c r="N39" i="6" s="1"/>
  <c r="S26" i="6"/>
  <c r="N38" i="6" s="1"/>
  <c r="AC26" i="6"/>
  <c r="N40" i="6"/>
  <c r="G26" i="6"/>
  <c r="H15" i="6"/>
  <c r="B26" i="6"/>
  <c r="L35" i="6" s="1"/>
  <c r="M35" i="6" s="1"/>
  <c r="L26" i="6"/>
  <c r="L37" i="6" s="1"/>
  <c r="V26" i="6"/>
  <c r="L39" i="6"/>
  <c r="M39" i="6" s="1"/>
  <c r="Q26" i="6"/>
  <c r="L38" i="6" s="1"/>
  <c r="M38" i="6" s="1"/>
  <c r="AA26" i="6"/>
  <c r="L40" i="6" s="1"/>
  <c r="M40" i="6" s="1"/>
  <c r="E47" i="6"/>
  <c r="F47" i="6" s="1"/>
  <c r="E35" i="6"/>
  <c r="F35" i="6" s="1"/>
  <c r="E36" i="6"/>
  <c r="E37" i="6"/>
  <c r="E38" i="6"/>
  <c r="E39" i="6"/>
  <c r="F39" i="6"/>
  <c r="E40" i="6"/>
  <c r="F40" i="6" s="1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B43" i="6"/>
  <c r="C43" i="6" s="1"/>
  <c r="B35" i="6"/>
  <c r="C35" i="6" s="1"/>
  <c r="B36" i="6"/>
  <c r="B48" i="6" s="1"/>
  <c r="B37" i="6"/>
  <c r="C37" i="6" s="1"/>
  <c r="B38" i="6"/>
  <c r="B39" i="6"/>
  <c r="C39" i="6" s="1"/>
  <c r="B40" i="6"/>
  <c r="B41" i="6"/>
  <c r="B42" i="6"/>
  <c r="C42" i="6" s="1"/>
  <c r="AE13" i="6"/>
  <c r="AE26" i="6" s="1"/>
  <c r="AE14" i="6"/>
  <c r="AE15" i="6"/>
  <c r="AE16" i="6"/>
  <c r="AE17" i="6"/>
  <c r="AE18" i="6"/>
  <c r="AE19" i="6"/>
  <c r="AE20" i="6"/>
  <c r="AE21" i="6"/>
  <c r="AE25" i="6"/>
  <c r="AB13" i="6"/>
  <c r="AB14" i="6"/>
  <c r="AB15" i="6"/>
  <c r="AB16" i="6"/>
  <c r="AB17" i="6"/>
  <c r="AB18" i="6"/>
  <c r="AB19" i="6"/>
  <c r="AB20" i="6"/>
  <c r="AB21" i="6"/>
  <c r="AB25" i="6"/>
  <c r="Z13" i="6"/>
  <c r="Z14" i="6"/>
  <c r="Z15" i="6"/>
  <c r="Z16" i="6"/>
  <c r="Z26" i="6" s="1"/>
  <c r="Z17" i="6"/>
  <c r="Z19" i="6"/>
  <c r="Z20" i="6"/>
  <c r="Z25" i="6"/>
  <c r="W13" i="6"/>
  <c r="W26" i="6" s="1"/>
  <c r="W14" i="6"/>
  <c r="W15" i="6"/>
  <c r="W16" i="6"/>
  <c r="W17" i="6"/>
  <c r="W20" i="6"/>
  <c r="W21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0" i="6"/>
  <c r="P21" i="6"/>
  <c r="P25" i="6"/>
  <c r="M14" i="6"/>
  <c r="M15" i="6"/>
  <c r="M16" i="6"/>
  <c r="M19" i="6"/>
  <c r="M20" i="6"/>
  <c r="M21" i="6"/>
  <c r="M25" i="6"/>
  <c r="K16" i="6"/>
  <c r="K17" i="6"/>
  <c r="H16" i="6"/>
  <c r="H17" i="6"/>
  <c r="H21" i="6"/>
  <c r="F15" i="6"/>
  <c r="F16" i="6"/>
  <c r="F17" i="6"/>
  <c r="F18" i="6"/>
  <c r="F19" i="6"/>
  <c r="F20" i="6"/>
  <c r="F21" i="6"/>
  <c r="F25" i="6"/>
  <c r="C14" i="6"/>
  <c r="C15" i="6"/>
  <c r="C16" i="6"/>
  <c r="C17" i="6"/>
  <c r="C18" i="6"/>
  <c r="C19" i="6"/>
  <c r="C21" i="6"/>
  <c r="C25" i="6"/>
  <c r="AD26" i="5"/>
  <c r="O40" i="5" s="1"/>
  <c r="P40" i="5" s="1"/>
  <c r="AC26" i="5"/>
  <c r="N40" i="5" s="1"/>
  <c r="AA26" i="5"/>
  <c r="L40" i="5" s="1"/>
  <c r="M40" i="5" s="1"/>
  <c r="E26" i="5"/>
  <c r="O35" i="5" s="1"/>
  <c r="J26" i="5"/>
  <c r="O36" i="5" s="1"/>
  <c r="O26" i="5"/>
  <c r="O37" i="5" s="1"/>
  <c r="T26" i="5"/>
  <c r="O38" i="5"/>
  <c r="P38" i="5" s="1"/>
  <c r="Y26" i="5"/>
  <c r="Z18" i="5"/>
  <c r="D26" i="5"/>
  <c r="N35" i="5" s="1"/>
  <c r="I26" i="5"/>
  <c r="N36" i="5" s="1"/>
  <c r="N26" i="5"/>
  <c r="N37" i="5" s="1"/>
  <c r="S26" i="5"/>
  <c r="N38" i="5"/>
  <c r="X26" i="5"/>
  <c r="N39" i="5"/>
  <c r="B26" i="5"/>
  <c r="L35" i="5"/>
  <c r="G26" i="5"/>
  <c r="H21" i="5" s="1"/>
  <c r="L26" i="5"/>
  <c r="L37" i="5" s="1"/>
  <c r="Q26" i="5"/>
  <c r="L38" i="5" s="1"/>
  <c r="M38" i="5" s="1"/>
  <c r="V26" i="5"/>
  <c r="L39" i="5" s="1"/>
  <c r="M39" i="5" s="1"/>
  <c r="E35" i="5"/>
  <c r="E36" i="5"/>
  <c r="E37" i="5"/>
  <c r="E42" i="5"/>
  <c r="E43" i="5"/>
  <c r="E40" i="5"/>
  <c r="E41" i="5"/>
  <c r="E47" i="5"/>
  <c r="E38" i="5"/>
  <c r="E39" i="5"/>
  <c r="F39" i="5"/>
  <c r="D35" i="5"/>
  <c r="D36" i="5"/>
  <c r="D37" i="5"/>
  <c r="D42" i="5"/>
  <c r="D43" i="5"/>
  <c r="D40" i="5"/>
  <c r="D41" i="5"/>
  <c r="D47" i="5"/>
  <c r="D38" i="5"/>
  <c r="D39" i="5"/>
  <c r="B35" i="5"/>
  <c r="C35" i="5" s="1"/>
  <c r="B36" i="5"/>
  <c r="B37" i="5"/>
  <c r="B42" i="5"/>
  <c r="B43" i="5"/>
  <c r="B47" i="5"/>
  <c r="B40" i="5"/>
  <c r="C40" i="5" s="1"/>
  <c r="B41" i="5"/>
  <c r="B38" i="5"/>
  <c r="B39" i="5"/>
  <c r="C39" i="5" s="1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20" i="5"/>
  <c r="K16" i="5"/>
  <c r="K17" i="5"/>
  <c r="H16" i="5"/>
  <c r="H17" i="5"/>
  <c r="F13" i="5"/>
  <c r="F15" i="5"/>
  <c r="F16" i="5"/>
  <c r="F17" i="5"/>
  <c r="F18" i="5"/>
  <c r="F19" i="5"/>
  <c r="C15" i="5"/>
  <c r="C16" i="5"/>
  <c r="C17" i="5"/>
  <c r="C18" i="5"/>
  <c r="C19" i="5"/>
  <c r="C21" i="5"/>
  <c r="E47" i="4"/>
  <c r="E35" i="4"/>
  <c r="F35" i="4" s="1"/>
  <c r="E36" i="4"/>
  <c r="E37" i="4"/>
  <c r="F37" i="4" s="1"/>
  <c r="E38" i="4"/>
  <c r="F38" i="4" s="1"/>
  <c r="E39" i="4"/>
  <c r="F39" i="4" s="1"/>
  <c r="E40" i="4"/>
  <c r="E41" i="4"/>
  <c r="E42" i="4"/>
  <c r="E43" i="4"/>
  <c r="D47" i="4"/>
  <c r="B47" i="4"/>
  <c r="B43" i="4"/>
  <c r="B35" i="4"/>
  <c r="B36" i="4"/>
  <c r="B37" i="4"/>
  <c r="B38" i="4"/>
  <c r="C38" i="4" s="1"/>
  <c r="B39" i="4"/>
  <c r="B40" i="4"/>
  <c r="B41" i="4"/>
  <c r="B42" i="4"/>
  <c r="AE13" i="4"/>
  <c r="AE14" i="4"/>
  <c r="AE15" i="4"/>
  <c r="AE16" i="4"/>
  <c r="AE17" i="4"/>
  <c r="AE18" i="4"/>
  <c r="AE19" i="4"/>
  <c r="AE20" i="4"/>
  <c r="AE21" i="4"/>
  <c r="AE25" i="4"/>
  <c r="AD26" i="4"/>
  <c r="O40" i="4" s="1"/>
  <c r="AC26" i="4"/>
  <c r="N40" i="4" s="1"/>
  <c r="AB13" i="4"/>
  <c r="AB14" i="4"/>
  <c r="AB15" i="4"/>
  <c r="AB16" i="4"/>
  <c r="AB17" i="4"/>
  <c r="AB18" i="4"/>
  <c r="AB19" i="4"/>
  <c r="AB20" i="4"/>
  <c r="AB21" i="4"/>
  <c r="AB25" i="4"/>
  <c r="AA26" i="4"/>
  <c r="L40" i="4" s="1"/>
  <c r="M40" i="4" s="1"/>
  <c r="Z13" i="4"/>
  <c r="Z14" i="4"/>
  <c r="Z15" i="4"/>
  <c r="Z16" i="4"/>
  <c r="Z18" i="4"/>
  <c r="Z19" i="4"/>
  <c r="Y26" i="4"/>
  <c r="Z20" i="4"/>
  <c r="Z25" i="4"/>
  <c r="X26" i="4"/>
  <c r="N39" i="4" s="1"/>
  <c r="W13" i="4"/>
  <c r="W14" i="4"/>
  <c r="W15" i="4"/>
  <c r="W16" i="4"/>
  <c r="W18" i="4"/>
  <c r="W19" i="4"/>
  <c r="V26" i="4"/>
  <c r="L39" i="4" s="1"/>
  <c r="M39" i="4" s="1"/>
  <c r="W21" i="4"/>
  <c r="W25" i="4"/>
  <c r="T26" i="4"/>
  <c r="U13" i="4"/>
  <c r="U14" i="4"/>
  <c r="U15" i="4"/>
  <c r="U16" i="4"/>
  <c r="U17" i="4"/>
  <c r="U26" i="4" s="1"/>
  <c r="U18" i="4"/>
  <c r="U19" i="4"/>
  <c r="U20" i="4"/>
  <c r="U21" i="4"/>
  <c r="U25" i="4"/>
  <c r="S26" i="4"/>
  <c r="N38" i="4" s="1"/>
  <c r="Q26" i="4"/>
  <c r="L38" i="4" s="1"/>
  <c r="M38" i="4" s="1"/>
  <c r="R13" i="4"/>
  <c r="R14" i="4"/>
  <c r="R15" i="4"/>
  <c r="R16" i="4"/>
  <c r="R17" i="4"/>
  <c r="R18" i="4"/>
  <c r="R19" i="4"/>
  <c r="R20" i="4"/>
  <c r="R21" i="4"/>
  <c r="R25" i="4"/>
  <c r="O26" i="4"/>
  <c r="O37" i="4" s="1"/>
  <c r="P17" i="4"/>
  <c r="P25" i="4"/>
  <c r="N26" i="4"/>
  <c r="N37" i="4" s="1"/>
  <c r="L26" i="4"/>
  <c r="L37" i="4" s="1"/>
  <c r="M19" i="4"/>
  <c r="M15" i="4"/>
  <c r="M16" i="4"/>
  <c r="M17" i="4"/>
  <c r="M18" i="4"/>
  <c r="M25" i="4"/>
  <c r="J26" i="4"/>
  <c r="O36" i="4" s="1"/>
  <c r="K16" i="4"/>
  <c r="K17" i="4"/>
  <c r="I26" i="4"/>
  <c r="N36" i="4" s="1"/>
  <c r="G26" i="4"/>
  <c r="H20" i="4" s="1"/>
  <c r="H16" i="4"/>
  <c r="H17" i="4"/>
  <c r="E26" i="4"/>
  <c r="F18" i="4"/>
  <c r="F13" i="4"/>
  <c r="F16" i="4"/>
  <c r="F17" i="4"/>
  <c r="F19" i="4"/>
  <c r="F21" i="4"/>
  <c r="F25" i="4"/>
  <c r="D26" i="4"/>
  <c r="N35" i="4" s="1"/>
  <c r="B26" i="4"/>
  <c r="L35" i="4" s="1"/>
  <c r="C16" i="4"/>
  <c r="C17" i="4"/>
  <c r="C19" i="4"/>
  <c r="C21" i="4"/>
  <c r="C25" i="4"/>
  <c r="O38" i="4"/>
  <c r="P38" i="4" s="1"/>
  <c r="D35" i="4"/>
  <c r="D36" i="4"/>
  <c r="D37" i="4"/>
  <c r="D38" i="4"/>
  <c r="D39" i="4"/>
  <c r="D40" i="4"/>
  <c r="D41" i="4"/>
  <c r="D42" i="4"/>
  <c r="D43" i="4"/>
  <c r="J26" i="1"/>
  <c r="O36" i="1" s="1"/>
  <c r="K22" i="1"/>
  <c r="O26" i="1"/>
  <c r="O37" i="1" s="1"/>
  <c r="E26" i="1"/>
  <c r="O35" i="1" s="1"/>
  <c r="Y26" i="1"/>
  <c r="O39" i="1"/>
  <c r="I26" i="1"/>
  <c r="N36" i="1" s="1"/>
  <c r="N26" i="1"/>
  <c r="N37" i="1" s="1"/>
  <c r="D26" i="1"/>
  <c r="N35" i="1" s="1"/>
  <c r="X26" i="1"/>
  <c r="N39" i="1"/>
  <c r="G26" i="1"/>
  <c r="H21" i="1" s="1"/>
  <c r="H22" i="1"/>
  <c r="L26" i="1"/>
  <c r="L37" i="1" s="1"/>
  <c r="V26" i="1"/>
  <c r="L39" i="1"/>
  <c r="Q26" i="1"/>
  <c r="L38" i="1"/>
  <c r="M38" i="1" s="1"/>
  <c r="AE25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5" i="1"/>
  <c r="Z25" i="1"/>
  <c r="Z21" i="1"/>
  <c r="Z20" i="1"/>
  <c r="Z19" i="1"/>
  <c r="Z18" i="1"/>
  <c r="Z17" i="1"/>
  <c r="Z16" i="1"/>
  <c r="Z15" i="1"/>
  <c r="Z14" i="1"/>
  <c r="W25" i="1"/>
  <c r="W21" i="1"/>
  <c r="W20" i="1"/>
  <c r="W19" i="1"/>
  <c r="W18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18" i="1"/>
  <c r="P17" i="1"/>
  <c r="P15" i="1"/>
  <c r="P14" i="1"/>
  <c r="M25" i="1"/>
  <c r="M18" i="1"/>
  <c r="M17" i="1"/>
  <c r="M16" i="1"/>
  <c r="M15" i="1"/>
  <c r="M14" i="1"/>
  <c r="K25" i="1"/>
  <c r="K20" i="1"/>
  <c r="K19" i="1"/>
  <c r="K18" i="1"/>
  <c r="K17" i="1"/>
  <c r="K16" i="1"/>
  <c r="K15" i="1"/>
  <c r="K14" i="1"/>
  <c r="H19" i="1"/>
  <c r="H17" i="1"/>
  <c r="H15" i="1"/>
  <c r="C25" i="1"/>
  <c r="C21" i="1"/>
  <c r="C20" i="1"/>
  <c r="C19" i="1"/>
  <c r="C18" i="1"/>
  <c r="C17" i="1"/>
  <c r="C16" i="1"/>
  <c r="C15" i="1"/>
  <c r="C14" i="1"/>
  <c r="E47" i="1"/>
  <c r="F47" i="1" s="1"/>
  <c r="E43" i="1"/>
  <c r="E35" i="1"/>
  <c r="E42" i="1"/>
  <c r="E36" i="1"/>
  <c r="F36" i="1" s="1"/>
  <c r="E37" i="1"/>
  <c r="F37" i="1" s="1"/>
  <c r="E38" i="1"/>
  <c r="F38" i="1" s="1"/>
  <c r="E39" i="1"/>
  <c r="F39" i="1" s="1"/>
  <c r="E40" i="1"/>
  <c r="E41" i="1"/>
  <c r="D47" i="1"/>
  <c r="D43" i="1"/>
  <c r="D35" i="1"/>
  <c r="D42" i="1"/>
  <c r="D36" i="1"/>
  <c r="D37" i="1"/>
  <c r="D38" i="1"/>
  <c r="D39" i="1"/>
  <c r="D40" i="1"/>
  <c r="D41" i="1"/>
  <c r="B47" i="1"/>
  <c r="C47" i="1" s="1"/>
  <c r="B43" i="1"/>
  <c r="B35" i="1"/>
  <c r="B42" i="1"/>
  <c r="B36" i="1"/>
  <c r="C36" i="1" s="1"/>
  <c r="B37" i="1"/>
  <c r="B38" i="1"/>
  <c r="B39" i="1"/>
  <c r="C39" i="1" s="1"/>
  <c r="B40" i="1"/>
  <c r="C40" i="1" s="1"/>
  <c r="B41" i="1"/>
  <c r="AE13" i="1"/>
  <c r="AE26" i="1" s="1"/>
  <c r="AD26" i="1"/>
  <c r="AE16" i="1"/>
  <c r="AC26" i="1"/>
  <c r="N40" i="1"/>
  <c r="AB13" i="1"/>
  <c r="AA26" i="1"/>
  <c r="L40" i="1" s="1"/>
  <c r="M40" i="1" s="1"/>
  <c r="Z13" i="1"/>
  <c r="W13" i="1"/>
  <c r="W26" i="1" s="1"/>
  <c r="U13" i="1"/>
  <c r="U14" i="1"/>
  <c r="U26" i="1" s="1"/>
  <c r="U15" i="1"/>
  <c r="U16" i="1"/>
  <c r="U17" i="1"/>
  <c r="U18" i="1"/>
  <c r="U19" i="1"/>
  <c r="U20" i="1"/>
  <c r="U21" i="1"/>
  <c r="T26" i="1"/>
  <c r="O38" i="1" s="1"/>
  <c r="P38" i="1" s="1"/>
  <c r="S26" i="1"/>
  <c r="N38" i="1"/>
  <c r="R13" i="1"/>
  <c r="R26" i="1" s="1"/>
  <c r="P13" i="1"/>
  <c r="K13" i="1"/>
  <c r="F14" i="1"/>
  <c r="F15" i="1"/>
  <c r="F16" i="1"/>
  <c r="F17" i="1"/>
  <c r="F18" i="1"/>
  <c r="F19" i="1"/>
  <c r="F21" i="1"/>
  <c r="P16" i="1"/>
  <c r="P16" i="5"/>
  <c r="P16" i="4"/>
  <c r="O40" i="1"/>
  <c r="AE16" i="7"/>
  <c r="F22" i="1"/>
  <c r="F23" i="1"/>
  <c r="F25" i="1"/>
  <c r="C22" i="1"/>
  <c r="C23" i="1"/>
  <c r="O35" i="6"/>
  <c r="F22" i="6"/>
  <c r="C22" i="6"/>
  <c r="H20" i="6"/>
  <c r="H19" i="6"/>
  <c r="M18" i="6"/>
  <c r="M13" i="6"/>
  <c r="P19" i="6"/>
  <c r="P14" i="6"/>
  <c r="Z21" i="6"/>
  <c r="L36" i="6"/>
  <c r="H22" i="6"/>
  <c r="K22" i="6"/>
  <c r="AB26" i="6"/>
  <c r="M13" i="5"/>
  <c r="H22" i="5"/>
  <c r="O39" i="5"/>
  <c r="P39" i="5" s="1"/>
  <c r="K22" i="5"/>
  <c r="M14" i="4"/>
  <c r="P21" i="4"/>
  <c r="H22" i="4"/>
  <c r="K13" i="4"/>
  <c r="K22" i="4"/>
  <c r="Z21" i="4"/>
  <c r="L35" i="1"/>
  <c r="F20" i="1"/>
  <c r="F13" i="1"/>
  <c r="C13" i="1"/>
  <c r="K21" i="1"/>
  <c r="H16" i="1"/>
  <c r="H13" i="1"/>
  <c r="H14" i="1"/>
  <c r="H18" i="1"/>
  <c r="H25" i="1"/>
  <c r="L36" i="1"/>
  <c r="Z26" i="1"/>
  <c r="Z18" i="6"/>
  <c r="C20" i="6"/>
  <c r="C13" i="6"/>
  <c r="F14" i="6"/>
  <c r="K15" i="6"/>
  <c r="R16" i="6"/>
  <c r="U16" i="6"/>
  <c r="U13" i="6"/>
  <c r="H18" i="6"/>
  <c r="H13" i="6"/>
  <c r="H25" i="6"/>
  <c r="H14" i="6"/>
  <c r="K19" i="6"/>
  <c r="K14" i="6"/>
  <c r="K18" i="6"/>
  <c r="K21" i="6"/>
  <c r="K13" i="6"/>
  <c r="F13" i="6"/>
  <c r="W19" i="6"/>
  <c r="W18" i="6"/>
  <c r="K25" i="6"/>
  <c r="F44" i="6"/>
  <c r="H14" i="5"/>
  <c r="H25" i="5"/>
  <c r="H18" i="5"/>
  <c r="K15" i="5"/>
  <c r="K18" i="5"/>
  <c r="K14" i="5"/>
  <c r="P15" i="5"/>
  <c r="P18" i="5"/>
  <c r="P13" i="5"/>
  <c r="P19" i="5"/>
  <c r="P14" i="5"/>
  <c r="H15" i="5"/>
  <c r="K13" i="5"/>
  <c r="W18" i="5"/>
  <c r="R16" i="5"/>
  <c r="H13" i="5"/>
  <c r="K20" i="5"/>
  <c r="C14" i="5"/>
  <c r="C13" i="5"/>
  <c r="AE21" i="5"/>
  <c r="AE20" i="5"/>
  <c r="C20" i="5"/>
  <c r="F21" i="5"/>
  <c r="F20" i="5"/>
  <c r="P21" i="5"/>
  <c r="C44" i="6"/>
  <c r="Z20" i="7"/>
  <c r="P15" i="4"/>
  <c r="H15" i="4"/>
  <c r="H18" i="4"/>
  <c r="H14" i="4"/>
  <c r="K15" i="4"/>
  <c r="K14" i="4"/>
  <c r="K18" i="4"/>
  <c r="C15" i="4"/>
  <c r="F15" i="4"/>
  <c r="P14" i="4"/>
  <c r="P13" i="4"/>
  <c r="P18" i="4"/>
  <c r="H25" i="4"/>
  <c r="K19" i="4"/>
  <c r="K20" i="4"/>
  <c r="K25" i="4"/>
  <c r="C14" i="4"/>
  <c r="F14" i="4"/>
  <c r="F20" i="4"/>
  <c r="W17" i="4"/>
  <c r="O39" i="4"/>
  <c r="P39" i="4" s="1"/>
  <c r="Z17" i="4"/>
  <c r="C18" i="4"/>
  <c r="C20" i="4"/>
  <c r="O35" i="4"/>
  <c r="H13" i="4"/>
  <c r="M13" i="4"/>
  <c r="W20" i="4"/>
  <c r="F44" i="4"/>
  <c r="K22" i="7"/>
  <c r="C37" i="1"/>
  <c r="P16" i="7"/>
  <c r="P40" i="1"/>
  <c r="M16" i="7"/>
  <c r="F44" i="1"/>
  <c r="F25" i="7"/>
  <c r="C22" i="7"/>
  <c r="F40" i="1"/>
  <c r="C44" i="5"/>
  <c r="C37" i="4"/>
  <c r="C38" i="1"/>
  <c r="P39" i="1"/>
  <c r="C15" i="7"/>
  <c r="F38" i="6"/>
  <c r="F42" i="6"/>
  <c r="C40" i="6"/>
  <c r="C38" i="6"/>
  <c r="F41" i="6"/>
  <c r="F36" i="6"/>
  <c r="F43" i="6"/>
  <c r="AB18" i="7"/>
  <c r="C41" i="6"/>
  <c r="C47" i="6"/>
  <c r="M36" i="6"/>
  <c r="C47" i="5"/>
  <c r="F47" i="5"/>
  <c r="C37" i="5"/>
  <c r="C38" i="5"/>
  <c r="F37" i="5"/>
  <c r="F38" i="5"/>
  <c r="F35" i="5"/>
  <c r="C36" i="5"/>
  <c r="F20" i="7"/>
  <c r="M35" i="5"/>
  <c r="AE21" i="7"/>
  <c r="C39" i="4"/>
  <c r="C36" i="4"/>
  <c r="F47" i="4"/>
  <c r="C47" i="4"/>
  <c r="K15" i="7"/>
  <c r="P35" i="4"/>
  <c r="C40" i="4"/>
  <c r="F40" i="4"/>
  <c r="R13" i="7"/>
  <c r="P13" i="7"/>
  <c r="P14" i="7"/>
  <c r="M14" i="7"/>
  <c r="H16" i="7"/>
  <c r="H14" i="7"/>
  <c r="H25" i="7"/>
  <c r="M39" i="1"/>
  <c r="M35" i="1"/>
  <c r="B48" i="5" l="1"/>
  <c r="C43" i="5" s="1"/>
  <c r="C42" i="5"/>
  <c r="H20" i="5"/>
  <c r="M21" i="5"/>
  <c r="K21" i="5"/>
  <c r="H19" i="5"/>
  <c r="H26" i="5" s="1"/>
  <c r="L36" i="5"/>
  <c r="P26" i="5"/>
  <c r="M19" i="5"/>
  <c r="M26" i="5" s="1"/>
  <c r="K19" i="5"/>
  <c r="K26" i="5" s="1"/>
  <c r="P20" i="4"/>
  <c r="M20" i="4"/>
  <c r="M21" i="4"/>
  <c r="K21" i="4"/>
  <c r="H21" i="4"/>
  <c r="P19" i="4"/>
  <c r="H19" i="4"/>
  <c r="L36" i="4"/>
  <c r="L41" i="4" s="1"/>
  <c r="H20" i="1"/>
  <c r="P20" i="1"/>
  <c r="P21" i="1"/>
  <c r="M19" i="1"/>
  <c r="M21" i="1"/>
  <c r="M20" i="1"/>
  <c r="P19" i="1"/>
  <c r="D48" i="6"/>
  <c r="D48" i="5"/>
  <c r="M13" i="1"/>
  <c r="M13" i="7"/>
  <c r="P35" i="1"/>
  <c r="F37" i="6"/>
  <c r="F48" i="6" s="1"/>
  <c r="F26" i="6"/>
  <c r="E48" i="5"/>
  <c r="F43" i="5" s="1"/>
  <c r="E48" i="4"/>
  <c r="F43" i="4" s="1"/>
  <c r="P26" i="6"/>
  <c r="C26" i="1"/>
  <c r="W26" i="5"/>
  <c r="C26" i="5"/>
  <c r="E48" i="6"/>
  <c r="AB26" i="1"/>
  <c r="C36" i="6"/>
  <c r="C48" i="6" s="1"/>
  <c r="C26" i="6"/>
  <c r="E48" i="1"/>
  <c r="F40" i="5"/>
  <c r="K26" i="6"/>
  <c r="M26" i="6"/>
  <c r="D48" i="1"/>
  <c r="Z26" i="5"/>
  <c r="AB26" i="5"/>
  <c r="H26" i="6"/>
  <c r="N41" i="5"/>
  <c r="K26" i="4"/>
  <c r="C26" i="4"/>
  <c r="F26" i="1"/>
  <c r="D48" i="4"/>
  <c r="F36" i="4"/>
  <c r="R26" i="6"/>
  <c r="P26" i="1"/>
  <c r="P37" i="6"/>
  <c r="O41" i="6"/>
  <c r="P35" i="6" s="1"/>
  <c r="L41" i="6"/>
  <c r="M37" i="6"/>
  <c r="M41" i="6" s="1"/>
  <c r="N41" i="6"/>
  <c r="U26" i="6"/>
  <c r="E40" i="7"/>
  <c r="F40" i="7" s="1"/>
  <c r="E37" i="7"/>
  <c r="AE18" i="7"/>
  <c r="AE26" i="7" s="1"/>
  <c r="O41" i="5"/>
  <c r="P37" i="5" s="1"/>
  <c r="P35" i="5"/>
  <c r="L41" i="5"/>
  <c r="M36" i="5" s="1"/>
  <c r="F26" i="5"/>
  <c r="AE26" i="5"/>
  <c r="U26" i="5"/>
  <c r="R26" i="5"/>
  <c r="B26" i="7"/>
  <c r="E47" i="7"/>
  <c r="F47" i="7" s="1"/>
  <c r="G26" i="7"/>
  <c r="L36" i="7" s="1"/>
  <c r="AC26" i="7"/>
  <c r="N39" i="7" s="1"/>
  <c r="D42" i="7"/>
  <c r="D35" i="7"/>
  <c r="N41" i="4"/>
  <c r="L41" i="1"/>
  <c r="M36" i="1" s="1"/>
  <c r="N41" i="1"/>
  <c r="O41" i="1"/>
  <c r="P36" i="1" s="1"/>
  <c r="H26" i="1"/>
  <c r="K26" i="1"/>
  <c r="M35" i="4"/>
  <c r="P40" i="4"/>
  <c r="O41" i="4"/>
  <c r="P36" i="4" s="1"/>
  <c r="M26" i="4"/>
  <c r="P26" i="4"/>
  <c r="F26" i="4"/>
  <c r="R26" i="4"/>
  <c r="W26" i="4"/>
  <c r="Z26" i="4"/>
  <c r="AB26" i="4"/>
  <c r="AE26" i="4"/>
  <c r="B39" i="7"/>
  <c r="C39" i="7" s="1"/>
  <c r="AA26" i="7"/>
  <c r="L39" i="7" s="1"/>
  <c r="M39" i="7" s="1"/>
  <c r="L26" i="7"/>
  <c r="L37" i="7" s="1"/>
  <c r="K25" i="7"/>
  <c r="H13" i="7"/>
  <c r="B48" i="4"/>
  <c r="C41" i="4" s="1"/>
  <c r="D41" i="7"/>
  <c r="X26" i="7"/>
  <c r="N40" i="7" s="1"/>
  <c r="R26" i="7"/>
  <c r="O26" i="7"/>
  <c r="O37" i="7" s="1"/>
  <c r="D44" i="7"/>
  <c r="E45" i="7"/>
  <c r="F45" i="7" s="1"/>
  <c r="B42" i="7"/>
  <c r="D40" i="7"/>
  <c r="D39" i="7"/>
  <c r="N26" i="7"/>
  <c r="N37" i="7" s="1"/>
  <c r="D36" i="7"/>
  <c r="D43" i="7"/>
  <c r="I26" i="7"/>
  <c r="N36" i="7" s="1"/>
  <c r="D47" i="7"/>
  <c r="U26" i="7"/>
  <c r="D45" i="7"/>
  <c r="B40" i="7"/>
  <c r="C40" i="7" s="1"/>
  <c r="B35" i="7"/>
  <c r="E42" i="7"/>
  <c r="E35" i="7"/>
  <c r="D38" i="7"/>
  <c r="B44" i="7"/>
  <c r="C44" i="7" s="1"/>
  <c r="AB26" i="7"/>
  <c r="W26" i="7"/>
  <c r="Z26" i="7"/>
  <c r="B45" i="7"/>
  <c r="C45" i="7" s="1"/>
  <c r="C20" i="7"/>
  <c r="D37" i="7"/>
  <c r="B43" i="7"/>
  <c r="B38" i="7"/>
  <c r="C38" i="7" s="1"/>
  <c r="Q26" i="7"/>
  <c r="L38" i="7" s="1"/>
  <c r="M38" i="7" s="1"/>
  <c r="J26" i="7"/>
  <c r="O36" i="7" s="1"/>
  <c r="P18" i="7"/>
  <c r="AD26" i="7"/>
  <c r="O39" i="7" s="1"/>
  <c r="P39" i="7" s="1"/>
  <c r="Y26" i="7"/>
  <c r="O40" i="7" s="1"/>
  <c r="P40" i="7" s="1"/>
  <c r="S26" i="7"/>
  <c r="N38" i="7" s="1"/>
  <c r="T26" i="7"/>
  <c r="O38" i="7" s="1"/>
  <c r="P38" i="7" s="1"/>
  <c r="B48" i="1"/>
  <c r="E44" i="7"/>
  <c r="F44" i="7" s="1"/>
  <c r="K13" i="7"/>
  <c r="D26" i="7"/>
  <c r="N35" i="7" s="1"/>
  <c r="B47" i="7"/>
  <c r="C47" i="7" s="1"/>
  <c r="E41" i="7"/>
  <c r="B36" i="7"/>
  <c r="C36" i="7" s="1"/>
  <c r="B41" i="7"/>
  <c r="E39" i="7"/>
  <c r="F39" i="7" s="1"/>
  <c r="B37" i="7"/>
  <c r="C37" i="7" s="1"/>
  <c r="E43" i="7"/>
  <c r="H22" i="7"/>
  <c r="E36" i="7"/>
  <c r="E38" i="7"/>
  <c r="F38" i="7" s="1"/>
  <c r="V26" i="7"/>
  <c r="L40" i="7" s="1"/>
  <c r="M40" i="7" s="1"/>
  <c r="E26" i="7"/>
  <c r="C41" i="5" l="1"/>
  <c r="C48" i="5" s="1"/>
  <c r="F42" i="5"/>
  <c r="P36" i="5"/>
  <c r="P41" i="5" s="1"/>
  <c r="M37" i="5"/>
  <c r="M41" i="5" s="1"/>
  <c r="F36" i="5"/>
  <c r="F41" i="5"/>
  <c r="H26" i="4"/>
  <c r="C43" i="4"/>
  <c r="F41" i="4"/>
  <c r="F42" i="4"/>
  <c r="C42" i="4"/>
  <c r="P37" i="4"/>
  <c r="P41" i="4" s="1"/>
  <c r="M36" i="4"/>
  <c r="M37" i="4"/>
  <c r="P21" i="7"/>
  <c r="P20" i="7"/>
  <c r="M20" i="7"/>
  <c r="M21" i="7"/>
  <c r="M37" i="1"/>
  <c r="M41" i="1" s="1"/>
  <c r="F35" i="1"/>
  <c r="F43" i="1"/>
  <c r="K21" i="7"/>
  <c r="C35" i="1"/>
  <c r="C43" i="1"/>
  <c r="H19" i="7"/>
  <c r="H21" i="7"/>
  <c r="F42" i="1"/>
  <c r="M26" i="1"/>
  <c r="K20" i="7"/>
  <c r="C42" i="1"/>
  <c r="H20" i="7"/>
  <c r="P37" i="1"/>
  <c r="P19" i="7"/>
  <c r="M19" i="7"/>
  <c r="K19" i="7"/>
  <c r="F41" i="1"/>
  <c r="C41" i="1"/>
  <c r="O35" i="7"/>
  <c r="O41" i="7" s="1"/>
  <c r="P35" i="7" s="1"/>
  <c r="F24" i="7"/>
  <c r="L35" i="7"/>
  <c r="C24" i="7"/>
  <c r="C26" i="7"/>
  <c r="P41" i="1"/>
  <c r="F35" i="7"/>
  <c r="F13" i="7"/>
  <c r="F15" i="7"/>
  <c r="P41" i="6"/>
  <c r="F14" i="7"/>
  <c r="D48" i="7"/>
  <c r="E48" i="7"/>
  <c r="F41" i="7" s="1"/>
  <c r="B48" i="7"/>
  <c r="C41" i="7" s="1"/>
  <c r="N41" i="7"/>
  <c r="L41" i="7"/>
  <c r="M36" i="7" s="1"/>
  <c r="F48" i="5" l="1"/>
  <c r="C48" i="4"/>
  <c r="F48" i="4"/>
  <c r="M41" i="4"/>
  <c r="K26" i="7"/>
  <c r="H26" i="7"/>
  <c r="M26" i="7"/>
  <c r="P26" i="7"/>
  <c r="F48" i="1"/>
  <c r="C43" i="7"/>
  <c r="F42" i="7"/>
  <c r="F43" i="7"/>
  <c r="C48" i="1"/>
  <c r="C42" i="7"/>
  <c r="M37" i="7"/>
  <c r="P37" i="7"/>
  <c r="P36" i="7"/>
  <c r="F36" i="7"/>
  <c r="F46" i="7"/>
  <c r="C35" i="7"/>
  <c r="C46" i="7"/>
  <c r="M35" i="7"/>
  <c r="F37" i="7"/>
  <c r="F26" i="7"/>
  <c r="P41" i="7" l="1"/>
  <c r="M41" i="7"/>
  <c r="F48" i="7"/>
  <c r="C48" i="7"/>
</calcChain>
</file>

<file path=xl/sharedStrings.xml><?xml version="1.0" encoding="utf-8"?>
<sst xmlns="http://schemas.openxmlformats.org/spreadsheetml/2006/main" count="475" uniqueCount="63">
  <si>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</si>
  <si>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</si>
  <si>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</si>
  <si>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</si>
  <si>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</si>
  <si>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</si>
  <si>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</si>
  <si>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</si>
  <si>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</si>
  <si>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</si>
  <si>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</si>
  <si>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</si>
  <si>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</si>
  <si>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</si>
  <si>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</si>
  <si>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</si>
  <si>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</si>
  <si>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</si>
  <si>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</si>
  <si>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</si>
  <si>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</si>
  <si>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</si>
  <si>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</si>
  <si>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</si>
  <si>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</si>
  <si>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</si>
  <si>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</si>
  <si>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</si>
  <si>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</si>
  <si>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</si>
  <si>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</si>
  <si>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</si>
  <si>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</si>
  <si>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</si>
  <si>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</si>
  <si>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</si>
  <si>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</si>
  <si>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</si>
  <si>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</si>
  <si>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</si>
  <si>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</si>
  <si>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</si>
  <si>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</si>
  <si>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</si>
  <si>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</si>
  <si>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</si>
  <si>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</si>
  <si>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</si>
  <si>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</si>
  <si>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</si>
  <si>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</si>
  <si>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</si>
  <si>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</si>
  <si>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</si>
  <si>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</si>
  <si>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</si>
  <si>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</si>
  <si>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</si>
  <si>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</si>
  <si>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</si>
  <si>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>ANY 2025</t>
  </si>
  <si>
    <r>
      <rPr>
        <b/>
        <sz val="10"/>
        <color rgb="FFFF0000"/>
        <rFont val="Arial"/>
        <family val="2"/>
      </rPr>
      <t xml:space="preserve"> *</t>
    </r>
    <r>
      <rPr>
        <b/>
        <sz val="10"/>
        <color theme="1"/>
        <rFont val="Arial"/>
        <family val="2"/>
      </rPr>
      <t xml:space="preserve">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  </r>
  </si>
  <si>
    <t>Fundació Carles Pi i Sunyer d'Estudis Autonòmics i Locals (FCPS)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</si>
</sst>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9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7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ANUAL'!$B$35:$B$47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</c:v>
                </c:pt>
                <c:pt idx="7">
                  <c:v>39</c:v>
                </c:pt>
                <c:pt idx="8">
                  <c:v>88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ANUAL'!$E$35:$E$47</c:f>
              <c:numCache>
                <c:formatCode>#,##0.00\ "€"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2174.12</c:v>
                </c:pt>
                <c:pt idx="7">
                  <c:v>53577.58</c:v>
                </c:pt>
                <c:pt idx="8">
                  <c:v>32667.23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ANUAL'!$L$35:$L$40</c:f>
              <c:numCache>
                <c:formatCode>#,##0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44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ANUAL'!$O$35:$O$40</c:f>
              <c:numCache>
                <c:formatCode>#,##0.00\ "€"</c:formatCode>
                <c:ptCount val="6"/>
                <c:pt idx="0">
                  <c:v>0</c:v>
                </c:pt>
                <c:pt idx="1">
                  <c:v>65713.87</c:v>
                </c:pt>
                <c:pt idx="2">
                  <c:v>22705.06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topLeftCell="E9" zoomScale="93" zoomScaleNormal="93" workbookViewId="0">
      <selection activeCell="M16" sqref="M16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60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45805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62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5" si="2">IF(G13,G13/$G$26,"")</f>
        <v/>
      </c>
      <c r="I13" s="4"/>
      <c r="J13" s="5"/>
      <c r="K13" s="97" t="str">
        <f t="shared" ref="K13:K25" si="3">IF(J13,J13/$J$26,"")</f>
        <v/>
      </c>
      <c r="L13" s="1"/>
      <c r="M13" s="96" t="str">
        <f t="shared" ref="M13:M25" si="4">IF(L13,L13/$L$26,"")</f>
        <v/>
      </c>
      <c r="N13" s="4"/>
      <c r="O13" s="5"/>
      <c r="P13" s="97" t="str">
        <f t="shared" ref="P13:P25" si="5">IF(O13,O13/$O$26,"")</f>
        <v/>
      </c>
      <c r="Q13" s="1"/>
      <c r="R13" s="96" t="str">
        <f t="shared" ref="R13:R25" si="6">IF(Q13,Q13/$Q$26,"")</f>
        <v/>
      </c>
      <c r="S13" s="4">
        <v>0</v>
      </c>
      <c r="T13" s="5">
        <v>0</v>
      </c>
      <c r="U13" s="97" t="str">
        <f t="shared" ref="U13:U25" si="7">IF(T13,T13/$T$26,"")</f>
        <v/>
      </c>
      <c r="V13" s="1"/>
      <c r="W13" s="96" t="str">
        <f t="shared" ref="W13:W25" si="8">IF(V13,V13/$V$26,"")</f>
        <v/>
      </c>
      <c r="X13" s="4"/>
      <c r="Y13" s="5"/>
      <c r="Z13" s="97" t="str">
        <f t="shared" ref="Z13:Z25" si="9">IF(Y13,Y13/$Y$26,"")</f>
        <v/>
      </c>
      <c r="AA13" s="1"/>
      <c r="AB13" s="96" t="str">
        <f t="shared" ref="AB13:AB25" si="10">IF(AA13,AA13/$AA$26,"")</f>
        <v/>
      </c>
      <c r="AC13" s="4"/>
      <c r="AD13" s="5"/>
      <c r="AE13" s="97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2</v>
      </c>
      <c r="H19" s="96">
        <f t="shared" si="2"/>
        <v>0.05</v>
      </c>
      <c r="I19" s="6">
        <v>12.22</v>
      </c>
      <c r="J19" s="7">
        <v>14.79</v>
      </c>
      <c r="K19" s="97">
        <f t="shared" si="3"/>
        <v>3.1538550280104543E-4</v>
      </c>
      <c r="L19" s="2">
        <v>4</v>
      </c>
      <c r="M19" s="96">
        <f t="shared" si="4"/>
        <v>0.26666666666666666</v>
      </c>
      <c r="N19" s="6">
        <v>355.01</v>
      </c>
      <c r="O19" s="7">
        <v>429.56</v>
      </c>
      <c r="P19" s="97">
        <f t="shared" si="5"/>
        <v>4.7617727948422624E-2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17</v>
      </c>
      <c r="H20" s="98">
        <f t="shared" si="2"/>
        <v>0.42499999999999999</v>
      </c>
      <c r="I20" s="65">
        <v>35044.449999999997</v>
      </c>
      <c r="J20" s="66">
        <v>42023.91</v>
      </c>
      <c r="K20" s="99">
        <f t="shared" si="3"/>
        <v>0.89612792326003265</v>
      </c>
      <c r="L20" s="64">
        <v>3</v>
      </c>
      <c r="M20" s="98">
        <f t="shared" si="4"/>
        <v>0.2</v>
      </c>
      <c r="N20" s="65">
        <v>588.12</v>
      </c>
      <c r="O20" s="66">
        <v>704.48</v>
      </c>
      <c r="P20" s="99">
        <f t="shared" si="5"/>
        <v>7.8093251199145106E-2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89" t="s">
        <v>51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>
        <v>21</v>
      </c>
      <c r="H21" s="96">
        <f t="shared" si="2"/>
        <v>0.52500000000000002</v>
      </c>
      <c r="I21" s="91">
        <v>4013.45</v>
      </c>
      <c r="J21" s="91">
        <v>4856.29</v>
      </c>
      <c r="K21" s="97">
        <f t="shared" si="3"/>
        <v>0.10355669123716627</v>
      </c>
      <c r="L21" s="2">
        <v>8</v>
      </c>
      <c r="M21" s="96">
        <f t="shared" si="4"/>
        <v>0.53333333333333333</v>
      </c>
      <c r="N21" s="6">
        <v>6534.72</v>
      </c>
      <c r="O21" s="7">
        <v>7886.97</v>
      </c>
      <c r="P21" s="97">
        <f t="shared" si="5"/>
        <v>0.87428902085243232</v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93"/>
      <c r="Y21" s="93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91"/>
      <c r="J22" s="91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4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91"/>
      <c r="J23" s="91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si="0"/>
        <v/>
      </c>
      <c r="D25" s="65"/>
      <c r="E25" s="66"/>
      <c r="F25" s="99" t="str">
        <f t="shared" si="1"/>
        <v/>
      </c>
      <c r="G25" s="64"/>
      <c r="H25" s="98" t="str">
        <f t="shared" si="2"/>
        <v/>
      </c>
      <c r="I25" s="65"/>
      <c r="J25" s="66"/>
      <c r="K25" s="99" t="str">
        <f t="shared" si="3"/>
        <v/>
      </c>
      <c r="L25" s="64"/>
      <c r="M25" s="98" t="str">
        <f t="shared" si="4"/>
        <v/>
      </c>
      <c r="N25" s="65"/>
      <c r="O25" s="66"/>
      <c r="P25" s="99" t="str">
        <f t="shared" si="5"/>
        <v/>
      </c>
      <c r="Q25" s="64"/>
      <c r="R25" s="98" t="str">
        <f t="shared" si="6"/>
        <v/>
      </c>
      <c r="S25" s="65"/>
      <c r="T25" s="66"/>
      <c r="U25" s="99" t="str">
        <f t="shared" si="7"/>
        <v/>
      </c>
      <c r="V25" s="64"/>
      <c r="W25" s="98" t="str">
        <f t="shared" si="8"/>
        <v/>
      </c>
      <c r="X25" s="65"/>
      <c r="Y25" s="66"/>
      <c r="Z25" s="99" t="str">
        <f t="shared" si="9"/>
        <v/>
      </c>
      <c r="AA25" s="64"/>
      <c r="AB25" s="96" t="str">
        <f t="shared" si="10"/>
        <v/>
      </c>
      <c r="AC25" s="65"/>
      <c r="AD25" s="66"/>
      <c r="AE25" s="99" t="str">
        <f t="shared" si="11"/>
        <v/>
      </c>
    </row>
    <row r="26" spans="1:31" ht="33" customHeight="1" thickBot="1" x14ac:dyDescent="0.3">
      <c r="A26" s="78" t="s">
        <v>0</v>
      </c>
      <c r="B26" s="100">
        <f t="shared" ref="B26:AE26" si="12">SUM(B13:B25)</f>
        <v>0</v>
      </c>
      <c r="C26" s="101">
        <f t="shared" si="12"/>
        <v>0</v>
      </c>
      <c r="D26" s="102">
        <f t="shared" si="12"/>
        <v>0</v>
      </c>
      <c r="E26" s="102">
        <f t="shared" si="12"/>
        <v>0</v>
      </c>
      <c r="F26" s="103">
        <f t="shared" si="12"/>
        <v>0</v>
      </c>
      <c r="G26" s="100">
        <f t="shared" si="12"/>
        <v>40</v>
      </c>
      <c r="H26" s="101">
        <f t="shared" si="12"/>
        <v>1</v>
      </c>
      <c r="I26" s="102">
        <f t="shared" si="12"/>
        <v>39070.119999999995</v>
      </c>
      <c r="J26" s="102">
        <f t="shared" si="12"/>
        <v>46894.990000000005</v>
      </c>
      <c r="K26" s="103">
        <f t="shared" si="12"/>
        <v>1</v>
      </c>
      <c r="L26" s="100">
        <f t="shared" si="12"/>
        <v>15</v>
      </c>
      <c r="M26" s="101">
        <f t="shared" si="12"/>
        <v>1</v>
      </c>
      <c r="N26" s="102">
        <f t="shared" si="12"/>
        <v>7477.85</v>
      </c>
      <c r="O26" s="102">
        <f t="shared" si="12"/>
        <v>9021.01</v>
      </c>
      <c r="P26" s="103">
        <f t="shared" si="12"/>
        <v>1</v>
      </c>
      <c r="Q26" s="100">
        <f t="shared" si="12"/>
        <v>0</v>
      </c>
      <c r="R26" s="101">
        <f t="shared" si="12"/>
        <v>0</v>
      </c>
      <c r="S26" s="102">
        <f t="shared" si="12"/>
        <v>0</v>
      </c>
      <c r="T26" s="102">
        <f t="shared" si="12"/>
        <v>0</v>
      </c>
      <c r="U26" s="103">
        <f t="shared" si="12"/>
        <v>0</v>
      </c>
      <c r="V26" s="100">
        <f t="shared" si="12"/>
        <v>0</v>
      </c>
      <c r="W26" s="101">
        <f t="shared" si="12"/>
        <v>0</v>
      </c>
      <c r="X26" s="102">
        <f t="shared" si="12"/>
        <v>0</v>
      </c>
      <c r="Y26" s="102">
        <f t="shared" si="12"/>
        <v>0</v>
      </c>
      <c r="Z26" s="103">
        <f t="shared" si="12"/>
        <v>0</v>
      </c>
      <c r="AA26" s="100">
        <f t="shared" si="12"/>
        <v>0</v>
      </c>
      <c r="AB26" s="101">
        <f t="shared" si="12"/>
        <v>0</v>
      </c>
      <c r="AC26" s="102">
        <f t="shared" si="12"/>
        <v>0</v>
      </c>
      <c r="AD26" s="102">
        <f t="shared" si="12"/>
        <v>0</v>
      </c>
      <c r="AE26" s="103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13">B13+G13+L13+Q13+AA13+V13</f>
        <v>0</v>
      </c>
      <c r="C35" s="8" t="str">
        <f t="shared" ref="C35:C46" si="14">IF(B35,B35/$B$48,"")</f>
        <v/>
      </c>
      <c r="D35" s="10">
        <f t="shared" ref="D35:D46" si="15">D13+I13+N13+S13+AC13+X13</f>
        <v>0</v>
      </c>
      <c r="E35" s="11">
        <f t="shared" ref="E35:E46" si="16">E13+J13+O13+T13+AD13+Y13</f>
        <v>0</v>
      </c>
      <c r="F35" s="21" t="str">
        <f t="shared" ref="F35:F44" si="17">IF(E35,E35/$E$48,"")</f>
        <v/>
      </c>
      <c r="J35" s="109" t="s">
        <v>3</v>
      </c>
      <c r="K35" s="110"/>
      <c r="L35" s="54">
        <f>B26</f>
        <v>0</v>
      </c>
      <c r="M35" s="8" t="str">
        <f t="shared" ref="M35:M40" si="18">IF(L35,L35/$L$41,"")</f>
        <v/>
      </c>
      <c r="N35" s="55">
        <f>D26</f>
        <v>0</v>
      </c>
      <c r="O35" s="55">
        <f>E26</f>
        <v>0</v>
      </c>
      <c r="P35" s="56" t="str">
        <f t="shared" ref="P35:P40" si="19">IF(O35,O35/$O$41,"")</f>
        <v/>
      </c>
    </row>
    <row r="36" spans="1:33" s="24" customFormat="1" ht="30" customHeight="1" x14ac:dyDescent="0.25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05" t="s">
        <v>1</v>
      </c>
      <c r="K36" s="106"/>
      <c r="L36" s="57">
        <f>G26</f>
        <v>40</v>
      </c>
      <c r="M36" s="8">
        <f t="shared" si="18"/>
        <v>0.72727272727272729</v>
      </c>
      <c r="N36" s="58">
        <f>I26</f>
        <v>39070.119999999995</v>
      </c>
      <c r="O36" s="58">
        <f>J26</f>
        <v>46894.990000000005</v>
      </c>
      <c r="P36" s="56">
        <f t="shared" si="19"/>
        <v>0.8386685385220688</v>
      </c>
    </row>
    <row r="37" spans="1:33" ht="30" customHeight="1" x14ac:dyDescent="0.25">
      <c r="A37" s="41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05" t="s">
        <v>2</v>
      </c>
      <c r="K37" s="106"/>
      <c r="L37" s="57">
        <f>L26</f>
        <v>15</v>
      </c>
      <c r="M37" s="8">
        <f t="shared" si="18"/>
        <v>0.27272727272727271</v>
      </c>
      <c r="N37" s="58">
        <f>N26</f>
        <v>7477.85</v>
      </c>
      <c r="O37" s="58">
        <f>O26</f>
        <v>9021.01</v>
      </c>
      <c r="P37" s="56">
        <f t="shared" si="19"/>
        <v>0.16133146147793118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J38" s="105" t="s">
        <v>34</v>
      </c>
      <c r="K38" s="106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05" t="s">
        <v>5</v>
      </c>
      <c r="K39" s="106"/>
      <c r="L39" s="57">
        <f>V26</f>
        <v>0</v>
      </c>
      <c r="M39" s="8" t="str">
        <f t="shared" si="18"/>
        <v/>
      </c>
      <c r="N39" s="58">
        <f>X26</f>
        <v>0</v>
      </c>
      <c r="O39" s="58">
        <f>Y26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J40" s="105" t="s">
        <v>4</v>
      </c>
      <c r="K40" s="106"/>
      <c r="L40" s="57">
        <f>AA26</f>
        <v>0</v>
      </c>
      <c r="M40" s="8" t="str">
        <f t="shared" si="18"/>
        <v/>
      </c>
      <c r="N40" s="58">
        <f>AC26</f>
        <v>0</v>
      </c>
      <c r="O40" s="58">
        <f>AD26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6</v>
      </c>
      <c r="C41" s="8">
        <f t="shared" si="14"/>
        <v>0.10909090909090909</v>
      </c>
      <c r="D41" s="13">
        <f t="shared" si="15"/>
        <v>367.23</v>
      </c>
      <c r="E41" s="14">
        <f t="shared" si="16"/>
        <v>444.35</v>
      </c>
      <c r="F41" s="21">
        <f t="shared" si="17"/>
        <v>7.946741540882752E-3</v>
      </c>
      <c r="G41" s="24"/>
      <c r="J41" s="107" t="s">
        <v>0</v>
      </c>
      <c r="K41" s="108"/>
      <c r="L41" s="79">
        <f>SUM(L35:L40)</f>
        <v>55</v>
      </c>
      <c r="M41" s="17">
        <f>SUM(M35:M40)</f>
        <v>1</v>
      </c>
      <c r="N41" s="80">
        <f>SUM(N35:N40)</f>
        <v>46547.969999999994</v>
      </c>
      <c r="O41" s="81">
        <f>SUM(O35:O40)</f>
        <v>55916.000000000007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20</v>
      </c>
      <c r="C42" s="8">
        <f t="shared" si="14"/>
        <v>0.36363636363636365</v>
      </c>
      <c r="D42" s="13">
        <f t="shared" si="15"/>
        <v>35632.57</v>
      </c>
      <c r="E42" s="14">
        <f t="shared" si="16"/>
        <v>42728.390000000007</v>
      </c>
      <c r="F42" s="21">
        <f t="shared" si="17"/>
        <v>0.76415319407682958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89" t="s">
        <v>50</v>
      </c>
      <c r="B43" s="12">
        <f t="shared" si="13"/>
        <v>29</v>
      </c>
      <c r="C43" s="8">
        <f t="shared" si="14"/>
        <v>0.52727272727272723</v>
      </c>
      <c r="D43" s="13">
        <f t="shared" si="15"/>
        <v>10548.17</v>
      </c>
      <c r="E43" s="14">
        <f t="shared" si="16"/>
        <v>12743.26</v>
      </c>
      <c r="F43" s="21">
        <f t="shared" si="17"/>
        <v>0.22790006438228769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13"/>
        <v>0</v>
      </c>
      <c r="C45" s="8" t="str">
        <f t="shared" si="14"/>
        <v/>
      </c>
      <c r="D45" s="13">
        <f t="shared" si="15"/>
        <v>0</v>
      </c>
      <c r="E45" s="14">
        <f t="shared" si="16"/>
        <v>0</v>
      </c>
      <c r="F45" s="21" t="str">
        <f t="shared" ref="F45" si="20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 t="shared" ref="F46" si="2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55</v>
      </c>
      <c r="C48" s="17">
        <f>SUM(C35:C47)</f>
        <v>1</v>
      </c>
      <c r="D48" s="18">
        <f>SUM(D35:D47)</f>
        <v>46547.97</v>
      </c>
      <c r="E48" s="18">
        <f>SUM(E35:E47)</f>
        <v>55916.000000000007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hxfqGagdcPSu3t8cNNHHpH9N1hUQq48/k5oDUn/6J+jZDm0xWaC8iFIEddHXPq3XyiNHNZjOLazGS3tERml9LA==" saltValue="eEhdyoeiBPs7Q1B7A+LSQQ==" spinCount="100000" sheet="1" objects="1" scenarios="1"/>
  <mergeCells count="22"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  <mergeCell ref="B10:AE10"/>
    <mergeCell ref="B11:F11"/>
    <mergeCell ref="G11:K11"/>
    <mergeCell ref="Q11:U11"/>
    <mergeCell ref="AA11:AE11"/>
    <mergeCell ref="V11:Z11"/>
    <mergeCell ref="J39:K39"/>
    <mergeCell ref="J41:K41"/>
    <mergeCell ref="J35:K35"/>
    <mergeCell ref="J36:K36"/>
    <mergeCell ref="J37:K37"/>
    <mergeCell ref="J38:K38"/>
    <mergeCell ref="J40:K40"/>
  </mergeCells>
  <hyperlinks>
    <hyperlink ref="A29" r:id="rId1" location="page=247" xr:uid="{B865BD92-248D-41D2-9237-DD8BAE29867E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topLeftCell="A7" zoomScale="70" zoomScaleNormal="70" workbookViewId="0">
      <selection activeCell="G22" sqref="G22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45849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Carles Pi i Sunyer d'Estudis Autonòmics i Locals (FCPS)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3</v>
      </c>
      <c r="H19" s="96">
        <f t="shared" si="2"/>
        <v>9.6774193548387094E-2</v>
      </c>
      <c r="I19" s="6">
        <v>37.159999999999997</v>
      </c>
      <c r="J19" s="7">
        <v>44.96</v>
      </c>
      <c r="K19" s="97">
        <f t="shared" si="3"/>
        <v>3.4866578724717661E-3</v>
      </c>
      <c r="L19" s="2">
        <v>5</v>
      </c>
      <c r="M19" s="96">
        <f t="shared" si="4"/>
        <v>0.3125</v>
      </c>
      <c r="N19" s="6">
        <v>1155.95</v>
      </c>
      <c r="O19" s="7">
        <v>1398.7</v>
      </c>
      <c r="P19" s="97">
        <f t="shared" si="5"/>
        <v>0.20461963160566504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9</v>
      </c>
      <c r="H20" s="98">
        <f t="shared" si="2"/>
        <v>0.29032258064516131</v>
      </c>
      <c r="I20" s="65">
        <v>8232.0300000000007</v>
      </c>
      <c r="J20" s="66">
        <v>9024.2900000000009</v>
      </c>
      <c r="K20" s="97">
        <f t="shared" si="3"/>
        <v>0.69983567108470279</v>
      </c>
      <c r="L20" s="64">
        <v>3</v>
      </c>
      <c r="M20" s="98">
        <f t="shared" si="4"/>
        <v>0.1875</v>
      </c>
      <c r="N20" s="65">
        <v>203.29999999999998</v>
      </c>
      <c r="O20" s="66">
        <v>223.63</v>
      </c>
      <c r="P20" s="99">
        <f t="shared" si="5"/>
        <v>3.2715441635786713E-2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>
        <v>19</v>
      </c>
      <c r="H21" s="96">
        <f t="shared" si="2"/>
        <v>0.61290322580645162</v>
      </c>
      <c r="I21" s="6">
        <v>2688.81</v>
      </c>
      <c r="J21" s="7">
        <v>3825.62</v>
      </c>
      <c r="K21" s="97">
        <f t="shared" si="3"/>
        <v>0.29667767104282555</v>
      </c>
      <c r="L21" s="2">
        <v>8</v>
      </c>
      <c r="M21" s="96">
        <f t="shared" si="4"/>
        <v>0.5</v>
      </c>
      <c r="N21" s="6">
        <v>4343.71</v>
      </c>
      <c r="O21" s="7">
        <v>5213.28</v>
      </c>
      <c r="P21" s="97">
        <f t="shared" si="5"/>
        <v>0.76266492675854825</v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31</v>
      </c>
      <c r="H26" s="101">
        <f t="shared" si="22"/>
        <v>1</v>
      </c>
      <c r="I26" s="102">
        <f t="shared" si="22"/>
        <v>10958</v>
      </c>
      <c r="J26" s="102">
        <f t="shared" si="22"/>
        <v>12894.869999999999</v>
      </c>
      <c r="K26" s="103">
        <f t="shared" si="22"/>
        <v>1.0000000000000002</v>
      </c>
      <c r="L26" s="100">
        <f t="shared" si="22"/>
        <v>16</v>
      </c>
      <c r="M26" s="101">
        <f t="shared" si="22"/>
        <v>1</v>
      </c>
      <c r="N26" s="102">
        <f t="shared" si="22"/>
        <v>5702.96</v>
      </c>
      <c r="O26" s="102">
        <f t="shared" si="22"/>
        <v>6835.61</v>
      </c>
      <c r="P26" s="103">
        <f t="shared" si="22"/>
        <v>1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37"/>
      <c r="C33" s="138"/>
      <c r="D33" s="138"/>
      <c r="E33" s="138"/>
      <c r="F33" s="139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>IF(B35,B35/$B$48,"")</f>
        <v/>
      </c>
      <c r="D35" s="10">
        <f t="shared" ref="D35:D46" si="24">D13+I13+N13+S13+AC13+X13</f>
        <v>0</v>
      </c>
      <c r="E35" s="11">
        <f t="shared" ref="E35:E46" si="25">E13+J13+O13+T13+AD13+Y13</f>
        <v>0</v>
      </c>
      <c r="F35" s="21" t="str">
        <f t="shared" ref="F35:F43" si="26">IF(E35,E35/$E$48,"")</f>
        <v/>
      </c>
      <c r="J35" s="109" t="s">
        <v>3</v>
      </c>
      <c r="K35" s="110"/>
      <c r="L35" s="54">
        <f>B26</f>
        <v>0</v>
      </c>
      <c r="M35" s="8" t="str">
        <f t="shared" ref="M35:M40" si="27">IF(L35,L35/$L$41,"")</f>
        <v/>
      </c>
      <c r="N35" s="55">
        <f>D26</f>
        <v>0</v>
      </c>
      <c r="O35" s="55">
        <f>E26</f>
        <v>0</v>
      </c>
      <c r="P35" s="56" t="str">
        <f t="shared" ref="P35:P40" si="28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ref="C36:C47" si="29">IF(B36,B36/$B$48,"")</f>
        <v/>
      </c>
      <c r="D36" s="13">
        <f t="shared" si="24"/>
        <v>0</v>
      </c>
      <c r="E36" s="14">
        <f t="shared" si="25"/>
        <v>0</v>
      </c>
      <c r="F36" s="21" t="str">
        <f t="shared" si="26"/>
        <v/>
      </c>
      <c r="J36" s="105" t="s">
        <v>1</v>
      </c>
      <c r="K36" s="106"/>
      <c r="L36" s="57">
        <f>G26</f>
        <v>31</v>
      </c>
      <c r="M36" s="8">
        <f t="shared" si="27"/>
        <v>0.65957446808510634</v>
      </c>
      <c r="N36" s="58">
        <f>I26</f>
        <v>10958</v>
      </c>
      <c r="O36" s="58">
        <f>J26</f>
        <v>12894.869999999999</v>
      </c>
      <c r="P36" s="56">
        <f t="shared" si="28"/>
        <v>0.65355074990572959</v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9"/>
        <v/>
      </c>
      <c r="D37" s="13">
        <f t="shared" si="24"/>
        <v>0</v>
      </c>
      <c r="E37" s="14">
        <f t="shared" si="25"/>
        <v>0</v>
      </c>
      <c r="F37" s="21" t="str">
        <f t="shared" si="26"/>
        <v/>
      </c>
      <c r="G37" s="24"/>
      <c r="J37" s="105" t="s">
        <v>2</v>
      </c>
      <c r="K37" s="106"/>
      <c r="L37" s="57">
        <f>L26</f>
        <v>16</v>
      </c>
      <c r="M37" s="8">
        <f t="shared" si="27"/>
        <v>0.34042553191489361</v>
      </c>
      <c r="N37" s="58">
        <f>N26</f>
        <v>5702.96</v>
      </c>
      <c r="O37" s="58">
        <f>O26</f>
        <v>6835.61</v>
      </c>
      <c r="P37" s="56">
        <f t="shared" si="28"/>
        <v>0.34644925009427036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9"/>
        <v/>
      </c>
      <c r="D38" s="13">
        <f t="shared" si="24"/>
        <v>0</v>
      </c>
      <c r="E38" s="14">
        <f t="shared" si="25"/>
        <v>0</v>
      </c>
      <c r="F38" s="21" t="str">
        <f t="shared" si="26"/>
        <v/>
      </c>
      <c r="G38" s="24"/>
      <c r="J38" s="105" t="s">
        <v>34</v>
      </c>
      <c r="K38" s="106"/>
      <c r="L38" s="57">
        <f>Q26</f>
        <v>0</v>
      </c>
      <c r="M38" s="8" t="str">
        <f t="shared" si="27"/>
        <v/>
      </c>
      <c r="N38" s="58">
        <f>S26</f>
        <v>0</v>
      </c>
      <c r="O38" s="58">
        <f>T26</f>
        <v>0</v>
      </c>
      <c r="P38" s="56" t="str">
        <f t="shared" si="28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9"/>
        <v/>
      </c>
      <c r="D39" s="13">
        <f t="shared" si="24"/>
        <v>0</v>
      </c>
      <c r="E39" s="22">
        <f t="shared" si="25"/>
        <v>0</v>
      </c>
      <c r="F39" s="21" t="str">
        <f t="shared" si="26"/>
        <v/>
      </c>
      <c r="G39" s="24"/>
      <c r="J39" s="105" t="s">
        <v>5</v>
      </c>
      <c r="K39" s="106"/>
      <c r="L39" s="57">
        <f>V26</f>
        <v>0</v>
      </c>
      <c r="M39" s="8" t="str">
        <f t="shared" si="27"/>
        <v/>
      </c>
      <c r="N39" s="58">
        <f>X26</f>
        <v>0</v>
      </c>
      <c r="O39" s="58">
        <f>Y26</f>
        <v>0</v>
      </c>
      <c r="P39" s="56" t="str">
        <f t="shared" si="28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9"/>
        <v/>
      </c>
      <c r="D40" s="13">
        <f t="shared" si="24"/>
        <v>0</v>
      </c>
      <c r="E40" s="22">
        <f t="shared" si="25"/>
        <v>0</v>
      </c>
      <c r="F40" s="21" t="str">
        <f t="shared" si="26"/>
        <v/>
      </c>
      <c r="G40" s="24"/>
      <c r="J40" s="105" t="s">
        <v>4</v>
      </c>
      <c r="K40" s="106"/>
      <c r="L40" s="57">
        <f>AA26</f>
        <v>0</v>
      </c>
      <c r="M40" s="8" t="str">
        <f t="shared" si="27"/>
        <v/>
      </c>
      <c r="N40" s="58">
        <f>AC26</f>
        <v>0</v>
      </c>
      <c r="O40" s="58">
        <f>AD26</f>
        <v>0</v>
      </c>
      <c r="P40" s="56" t="str">
        <f t="shared" si="28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8</v>
      </c>
      <c r="C41" s="8">
        <f t="shared" si="29"/>
        <v>0.1702127659574468</v>
      </c>
      <c r="D41" s="13">
        <f t="shared" si="24"/>
        <v>1193.1100000000001</v>
      </c>
      <c r="E41" s="14">
        <f t="shared" si="25"/>
        <v>1443.66</v>
      </c>
      <c r="F41" s="21">
        <f t="shared" si="26"/>
        <v>7.3169025791567172E-2</v>
      </c>
      <c r="G41" s="24"/>
      <c r="J41" s="107" t="s">
        <v>0</v>
      </c>
      <c r="K41" s="108"/>
      <c r="L41" s="79">
        <f>SUM(L35:L40)</f>
        <v>47</v>
      </c>
      <c r="M41" s="17">
        <f>SUM(M35:M40)</f>
        <v>1</v>
      </c>
      <c r="N41" s="80">
        <f>SUM(N35:N40)</f>
        <v>16660.96</v>
      </c>
      <c r="O41" s="81">
        <f>SUM(O35:O40)</f>
        <v>19730.48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12</v>
      </c>
      <c r="C42" s="8">
        <f t="shared" si="29"/>
        <v>0.25531914893617019</v>
      </c>
      <c r="D42" s="13">
        <f t="shared" si="24"/>
        <v>8435.33</v>
      </c>
      <c r="E42" s="14">
        <f t="shared" si="25"/>
        <v>9247.92</v>
      </c>
      <c r="F42" s="21">
        <f t="shared" si="26"/>
        <v>0.46871236786940818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27</v>
      </c>
      <c r="C43" s="8">
        <f t="shared" si="29"/>
        <v>0.57446808510638303</v>
      </c>
      <c r="D43" s="13">
        <f t="shared" si="24"/>
        <v>7032.52</v>
      </c>
      <c r="E43" s="14">
        <f t="shared" si="25"/>
        <v>9038.9</v>
      </c>
      <c r="F43" s="21">
        <f t="shared" si="26"/>
        <v>0.45811860633902468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9"/>
        <v/>
      </c>
      <c r="D44" s="13">
        <f t="shared" si="24"/>
        <v>0</v>
      </c>
      <c r="E44" s="14">
        <f t="shared" si="25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9"/>
        <v/>
      </c>
      <c r="D45" s="13">
        <f t="shared" si="24"/>
        <v>0</v>
      </c>
      <c r="E45" s="14">
        <f t="shared" si="25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9"/>
        <v/>
      </c>
      <c r="D46" s="13">
        <f t="shared" si="24"/>
        <v>0</v>
      </c>
      <c r="E46" s="14">
        <f t="shared" si="25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9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47</v>
      </c>
      <c r="C48" s="17">
        <f>SUM(C35:C47)</f>
        <v>1</v>
      </c>
      <c r="D48" s="18">
        <f>SUM(D35:D47)</f>
        <v>16660.96</v>
      </c>
      <c r="E48" s="18">
        <f>SUM(E35:E47)</f>
        <v>19730.48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Z84uV02gs7sMTuGnedAFP2oLMBaEkrz346+uO6EGsHZ5BQb65RhSKRaN4JvyU1v8co7iHS6pTwlGu66IcF3aEA==" saltValue="BgbmDm4tM3QIG48lydkSmQ==" spinCount="100000" sheet="1" objects="1" scenarios="1"/>
  <mergeCells count="22">
    <mergeCell ref="J41:K41"/>
    <mergeCell ref="J35:K35"/>
    <mergeCell ref="J36:K36"/>
    <mergeCell ref="J37:K37"/>
    <mergeCell ref="J38:K38"/>
    <mergeCell ref="J40:K40"/>
    <mergeCell ref="J39:K39"/>
    <mergeCell ref="A28:Q28"/>
    <mergeCell ref="A30:H30"/>
    <mergeCell ref="A32:A34"/>
    <mergeCell ref="B32:F33"/>
    <mergeCell ref="J32:K34"/>
    <mergeCell ref="L32:P33"/>
    <mergeCell ref="A29:Q29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9" r:id="rId1" location="page=247" xr:uid="{983725FD-EE2B-4507-8556-1C983D717DBA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6:C45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tabSelected="1" zoomScale="70" zoomScaleNormal="70" workbookViewId="0">
      <selection activeCell="L17" sqref="L17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45940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Carles Pi i Sunyer d'Estudis Autonòmics i Locals (FCPS)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/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1</v>
      </c>
      <c r="H19" s="96">
        <f t="shared" si="2"/>
        <v>3.4482758620689655E-2</v>
      </c>
      <c r="I19" s="6">
        <v>1.17</v>
      </c>
      <c r="J19" s="7">
        <v>1.42</v>
      </c>
      <c r="K19" s="97">
        <f t="shared" si="3"/>
        <v>2.3970249881414784E-4</v>
      </c>
      <c r="L19" s="2">
        <v>2</v>
      </c>
      <c r="M19" s="96">
        <f t="shared" si="4"/>
        <v>0.15384615384615385</v>
      </c>
      <c r="N19" s="6">
        <v>235.28</v>
      </c>
      <c r="O19" s="7">
        <v>284.69</v>
      </c>
      <c r="P19" s="97">
        <f t="shared" si="5"/>
        <v>4.1570050989714447E-2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5</v>
      </c>
      <c r="H20" s="98">
        <f t="shared" si="2"/>
        <v>0.17241379310344829</v>
      </c>
      <c r="I20" s="65">
        <v>1196.54</v>
      </c>
      <c r="J20" s="66">
        <v>1447.81</v>
      </c>
      <c r="K20" s="99">
        <f t="shared" si="3"/>
        <v>0.24439695409021928</v>
      </c>
      <c r="L20" s="64">
        <v>2</v>
      </c>
      <c r="M20" s="98">
        <f t="shared" si="4"/>
        <v>0.15384615384615385</v>
      </c>
      <c r="N20" s="65">
        <v>139.5</v>
      </c>
      <c r="O20" s="66">
        <v>153.46</v>
      </c>
      <c r="P20" s="99">
        <f t="shared" si="5"/>
        <v>2.240802284899919E-2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44" t="s">
        <v>42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>
        <v>23</v>
      </c>
      <c r="H21" s="96">
        <f t="shared" si="2"/>
        <v>0.7931034482758621</v>
      </c>
      <c r="I21" s="6">
        <v>3698.15</v>
      </c>
      <c r="J21" s="7">
        <v>4474.78</v>
      </c>
      <c r="K21" s="97">
        <f t="shared" si="3"/>
        <v>0.75536334341096645</v>
      </c>
      <c r="L21" s="2">
        <v>9</v>
      </c>
      <c r="M21" s="96">
        <f t="shared" si="4"/>
        <v>0.69230769230769229</v>
      </c>
      <c r="N21" s="6">
        <v>5316.21</v>
      </c>
      <c r="O21" s="7">
        <v>6410.29</v>
      </c>
      <c r="P21" s="97">
        <f t="shared" si="5"/>
        <v>0.93602192616128643</v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29</v>
      </c>
      <c r="H26" s="101">
        <f t="shared" si="22"/>
        <v>1</v>
      </c>
      <c r="I26" s="102">
        <f t="shared" si="22"/>
        <v>4895.8600000000006</v>
      </c>
      <c r="J26" s="102">
        <f t="shared" si="22"/>
        <v>5924.01</v>
      </c>
      <c r="K26" s="103">
        <f t="shared" si="22"/>
        <v>0.99999999999999989</v>
      </c>
      <c r="L26" s="100">
        <f t="shared" si="22"/>
        <v>13</v>
      </c>
      <c r="M26" s="101">
        <f t="shared" si="22"/>
        <v>1</v>
      </c>
      <c r="N26" s="102">
        <f t="shared" si="22"/>
        <v>5690.99</v>
      </c>
      <c r="O26" s="102">
        <f t="shared" si="22"/>
        <v>6848.44</v>
      </c>
      <c r="P26" s="103">
        <f t="shared" si="22"/>
        <v>1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3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4" si="27">IF(E35,E35/$E$48,"")</f>
        <v/>
      </c>
      <c r="J35" s="109" t="s">
        <v>3</v>
      </c>
      <c r="K35" s="110"/>
      <c r="L35" s="54">
        <f>B26</f>
        <v>0</v>
      </c>
      <c r="M35" s="8" t="str">
        <f>IF(L35,L35/$L$41,"")</f>
        <v/>
      </c>
      <c r="N35" s="55">
        <f>D26</f>
        <v>0</v>
      </c>
      <c r="O35" s="55">
        <f>E26</f>
        <v>0</v>
      </c>
      <c r="P35" s="56" t="str">
        <f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05" t="s">
        <v>1</v>
      </c>
      <c r="K36" s="106"/>
      <c r="L36" s="57">
        <f>G26</f>
        <v>29</v>
      </c>
      <c r="M36" s="8">
        <f>IF(L36,L36/$L$41,"")</f>
        <v>0.69047619047619047</v>
      </c>
      <c r="N36" s="58">
        <f>I26</f>
        <v>4895.8600000000006</v>
      </c>
      <c r="O36" s="58">
        <f>J26</f>
        <v>5924.01</v>
      </c>
      <c r="P36" s="56">
        <f>IF(O36,O36/$O$41,"")</f>
        <v>0.46381156316916489</v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05" t="s">
        <v>2</v>
      </c>
      <c r="K37" s="106"/>
      <c r="L37" s="57">
        <f>L26</f>
        <v>13</v>
      </c>
      <c r="M37" s="8">
        <f>IF(L37,L37/$L$41,"")</f>
        <v>0.30952380952380953</v>
      </c>
      <c r="N37" s="58">
        <f>N26</f>
        <v>5690.99</v>
      </c>
      <c r="O37" s="58">
        <f>O26</f>
        <v>6848.44</v>
      </c>
      <c r="P37" s="56">
        <f>IF(O37,O37/$O$41,"")</f>
        <v>0.53618843683083506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05" t="s">
        <v>34</v>
      </c>
      <c r="K38" s="106"/>
      <c r="L38" s="57">
        <f>Q26</f>
        <v>0</v>
      </c>
      <c r="M38" s="8" t="str">
        <f>IF(L38,L38/$L$41,"")</f>
        <v/>
      </c>
      <c r="N38" s="58">
        <f>S26</f>
        <v>0</v>
      </c>
      <c r="O38" s="58">
        <f>T26</f>
        <v>0</v>
      </c>
      <c r="P38" s="56" t="str">
        <f>IF(O38,O38/$O$41,"")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05" t="s">
        <v>5</v>
      </c>
      <c r="K39" s="106"/>
      <c r="L39" s="57">
        <f>V26</f>
        <v>0</v>
      </c>
      <c r="M39" s="8" t="str">
        <f>IF(L39,L39/$L$41,"")</f>
        <v/>
      </c>
      <c r="N39" s="58">
        <f>X26</f>
        <v>0</v>
      </c>
      <c r="O39" s="58">
        <f>Y26</f>
        <v>0</v>
      </c>
      <c r="P39" s="56" t="str">
        <f>IF(O39,O39/$O$41,"")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05" t="s">
        <v>4</v>
      </c>
      <c r="K40" s="106"/>
      <c r="L40" s="57">
        <f>AA26</f>
        <v>0</v>
      </c>
      <c r="M40" s="8" t="str">
        <f t="shared" ref="M40" si="28">IF(L40,L40/$L$41,"")</f>
        <v/>
      </c>
      <c r="N40" s="58">
        <f>AC26</f>
        <v>0</v>
      </c>
      <c r="O40" s="58">
        <f>AD26</f>
        <v>0</v>
      </c>
      <c r="P40" s="56" t="str">
        <f t="shared" ref="P40" si="29">IF(O40,O40/$O$41,"")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3</v>
      </c>
      <c r="C41" s="8">
        <f t="shared" si="24"/>
        <v>7.1428571428571425E-2</v>
      </c>
      <c r="D41" s="13">
        <f t="shared" si="25"/>
        <v>236.45</v>
      </c>
      <c r="E41" s="14">
        <f t="shared" si="26"/>
        <v>286.11</v>
      </c>
      <c r="F41" s="21">
        <f t="shared" si="27"/>
        <v>2.2400557449823645E-2</v>
      </c>
      <c r="G41" s="24"/>
      <c r="J41" s="107" t="s">
        <v>0</v>
      </c>
      <c r="K41" s="108"/>
      <c r="L41" s="79">
        <f>SUM(L35:L40)</f>
        <v>42</v>
      </c>
      <c r="M41" s="17">
        <f>SUM(M35:M40)</f>
        <v>1</v>
      </c>
      <c r="N41" s="80">
        <f>SUM(N35:N40)</f>
        <v>10586.85</v>
      </c>
      <c r="O41" s="81">
        <f>SUM(O35:O40)</f>
        <v>12772.45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7</v>
      </c>
      <c r="C42" s="8">
        <f t="shared" si="24"/>
        <v>0.16666666666666666</v>
      </c>
      <c r="D42" s="13">
        <f t="shared" si="25"/>
        <v>1336.04</v>
      </c>
      <c r="E42" s="14">
        <f t="shared" si="26"/>
        <v>1601.27</v>
      </c>
      <c r="F42" s="21">
        <f t="shared" si="27"/>
        <v>0.12536905605424173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32</v>
      </c>
      <c r="C43" s="8">
        <f t="shared" si="24"/>
        <v>0.76190476190476186</v>
      </c>
      <c r="D43" s="13">
        <f t="shared" si="25"/>
        <v>9014.36</v>
      </c>
      <c r="E43" s="14">
        <f t="shared" si="26"/>
        <v>10885.07</v>
      </c>
      <c r="F43" s="21">
        <f t="shared" si="27"/>
        <v>0.85223038649593452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30"/>
        <v/>
      </c>
      <c r="D45" s="13">
        <f t="shared" si="25"/>
        <v>0</v>
      </c>
      <c r="E45" s="14">
        <f t="shared" si="26"/>
        <v>0</v>
      </c>
      <c r="F45" s="21" t="str">
        <f t="shared" ref="F45:F46" si="31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42</v>
      </c>
      <c r="C48" s="17">
        <f>SUM(C35:C47)</f>
        <v>1</v>
      </c>
      <c r="D48" s="18">
        <f>SUM(D35:D47)</f>
        <v>10586.85</v>
      </c>
      <c r="E48" s="18">
        <f>SUM(E35:E47)</f>
        <v>12772.45</v>
      </c>
      <c r="F48" s="19">
        <f>SUM(F35:F47)</f>
        <v>0.99999999999999989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bbSIzii7HiFXJ7IGRDbLbwwKyOYRaRS3kFE+mO8YyG2gCi1UxC/5ngjod+PD6dNyUZrN3SOM3xxkE156XSvJ6w==" saltValue="HqgDVyb92AQXmasT+wR1yw==" spinCount="100000" sheet="1" objects="1" scenarios="1"/>
  <mergeCells count="22">
    <mergeCell ref="J41:K41"/>
    <mergeCell ref="J35:K35"/>
    <mergeCell ref="J36:K36"/>
    <mergeCell ref="J37:K37"/>
    <mergeCell ref="J38:K38"/>
    <mergeCell ref="J39:K39"/>
    <mergeCell ref="J40:K40"/>
    <mergeCell ref="A28:Q28"/>
    <mergeCell ref="A32:A34"/>
    <mergeCell ref="B32:F33"/>
    <mergeCell ref="J32:K34"/>
    <mergeCell ref="L32:P33"/>
    <mergeCell ref="A30:H30"/>
    <mergeCell ref="A29:Q29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9" r:id="rId1" location="page=247" xr:uid="{21E83243-DAE1-47EB-B230-6DF4C94760C7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zoomScale="70" zoomScaleNormal="70" workbookViewId="0">
      <selection activeCell="J7" sqref="J7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Carles Pi i Sunyer d'Estudis Autonòmics i Locals (FCPS)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>IF(L13,L13/$L$26,"")</f>
        <v/>
      </c>
      <c r="N13" s="4"/>
      <c r="O13" s="5"/>
      <c r="P13" s="97" t="str">
        <f>IF(O13,O13/$O$26,"")</f>
        <v/>
      </c>
      <c r="Q13" s="1"/>
      <c r="R13" s="96" t="str">
        <f t="shared" ref="R13:R24" si="4">IF(Q13,Q13/$Q$26,"")</f>
        <v/>
      </c>
      <c r="S13" s="4"/>
      <c r="T13" s="5"/>
      <c r="U13" s="97" t="str">
        <f t="shared" ref="U13:U25" si="5">IF(T13,T13/$T$26,"")</f>
        <v/>
      </c>
      <c r="V13" s="1"/>
      <c r="W13" s="96" t="str">
        <f t="shared" ref="W13:W24" si="6">IF(V13,V13/$V$26,"")</f>
        <v/>
      </c>
      <c r="X13" s="4"/>
      <c r="Y13" s="5"/>
      <c r="Z13" s="97" t="str">
        <f t="shared" ref="Z13:Z24" si="7">IF(Y13,Y13/$Y$26,"")</f>
        <v/>
      </c>
      <c r="AA13" s="1"/>
      <c r="AB13" s="96" t="str">
        <f t="shared" ref="AB13:AB24" si="8">IF(AA13,AA13/$AA$26,"")</f>
        <v/>
      </c>
      <c r="AC13" s="4"/>
      <c r="AD13" s="5"/>
      <c r="AE13" s="97" t="str">
        <f t="shared" ref="AE13:AE24" si="9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IF(L14,L14/$L$26,"")</f>
        <v/>
      </c>
      <c r="N14" s="6"/>
      <c r="O14" s="7"/>
      <c r="P14" s="97" t="str">
        <f>IF(O14,O14/$O$26,"")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IF(L15,L15/$L$26,"")</f>
        <v/>
      </c>
      <c r="N15" s="6"/>
      <c r="O15" s="7"/>
      <c r="P15" s="97" t="str">
        <f>IF(O15,O15/$O$26,"")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IF(L16,L16/$L$26,"")</f>
        <v/>
      </c>
      <c r="N16" s="6"/>
      <c r="O16" s="7"/>
      <c r="P16" s="97" t="str">
        <f>IF(O16,O16/$O$26,"")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/>
      <c r="N17" s="6"/>
      <c r="O17" s="7"/>
      <c r="P17" s="97"/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4" si="10">IF(L18,L18/$L$26,"")</f>
        <v/>
      </c>
      <c r="N18" s="65"/>
      <c r="O18" s="66"/>
      <c r="P18" s="99" t="str">
        <f t="shared" ref="P18:P24" si="11">IF(O18,O18/$O$26,"")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9" t="str">
        <f t="shared" si="3"/>
        <v/>
      </c>
      <c r="L20" s="64"/>
      <c r="M20" s="98" t="str">
        <f t="shared" si="10"/>
        <v/>
      </c>
      <c r="N20" s="65"/>
      <c r="O20" s="66"/>
      <c r="P20" s="99" t="str">
        <f t="shared" si="11"/>
        <v/>
      </c>
      <c r="Q20" s="64"/>
      <c r="R20" s="98" t="str">
        <f t="shared" si="4"/>
        <v/>
      </c>
      <c r="S20" s="65"/>
      <c r="T20" s="66"/>
      <c r="U20" s="99" t="str">
        <f t="shared" si="5"/>
        <v/>
      </c>
      <c r="V20" s="64"/>
      <c r="W20" s="98" t="str">
        <f t="shared" si="6"/>
        <v/>
      </c>
      <c r="X20" s="65"/>
      <c r="Y20" s="66"/>
      <c r="Z20" s="99" t="str">
        <f t="shared" si="7"/>
        <v/>
      </c>
      <c r="AA20" s="64"/>
      <c r="AB20" s="96" t="str">
        <f t="shared" si="8"/>
        <v/>
      </c>
      <c r="AC20" s="65"/>
      <c r="AD20" s="66"/>
      <c r="AE20" s="99" t="str">
        <f t="shared" si="9"/>
        <v/>
      </c>
    </row>
    <row r="21" spans="1:31" s="40" customFormat="1" ht="39.950000000000003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10"/>
        <v/>
      </c>
      <c r="N21" s="6"/>
      <c r="O21" s="7"/>
      <c r="P21" s="97" t="str">
        <f t="shared" si="11"/>
        <v/>
      </c>
      <c r="Q21" s="2"/>
      <c r="R21" s="96" t="str">
        <f t="shared" si="4"/>
        <v/>
      </c>
      <c r="S21" s="6"/>
      <c r="T21" s="7"/>
      <c r="U21" s="97" t="str">
        <f t="shared" si="5"/>
        <v/>
      </c>
      <c r="V21" s="2"/>
      <c r="W21" s="96" t="str">
        <f t="shared" si="6"/>
        <v/>
      </c>
      <c r="X21" s="6"/>
      <c r="Y21" s="7"/>
      <c r="Z21" s="97" t="str">
        <f t="shared" si="7"/>
        <v/>
      </c>
      <c r="AA21" s="2"/>
      <c r="AB21" s="96" t="str">
        <f t="shared" si="8"/>
        <v/>
      </c>
      <c r="AC21" s="6"/>
      <c r="AD21" s="7"/>
      <c r="AE21" s="97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93"/>
      <c r="Y24" s="94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5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7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3" si="27">IF(E35,E35/$E$48,"")</f>
        <v/>
      </c>
      <c r="J35" s="109" t="s">
        <v>3</v>
      </c>
      <c r="K35" s="110"/>
      <c r="L35" s="54">
        <f>B26</f>
        <v>0</v>
      </c>
      <c r="M35" s="8" t="str">
        <f t="shared" ref="M35:M40" si="28">IF(L35,L35/$L$41,"")</f>
        <v/>
      </c>
      <c r="N35" s="55">
        <f>D26</f>
        <v>0</v>
      </c>
      <c r="O35" s="55">
        <f>E26</f>
        <v>0</v>
      </c>
      <c r="P35" s="56" t="str">
        <f t="shared" ref="P35:P40" si="29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05" t="s">
        <v>1</v>
      </c>
      <c r="K36" s="106"/>
      <c r="L36" s="57">
        <f>G26</f>
        <v>0</v>
      </c>
      <c r="M36" s="8" t="str">
        <f t="shared" si="28"/>
        <v/>
      </c>
      <c r="N36" s="58">
        <f>I26</f>
        <v>0</v>
      </c>
      <c r="O36" s="58">
        <f>J26</f>
        <v>0</v>
      </c>
      <c r="P36" s="56" t="str">
        <f t="shared" si="29"/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05" t="s">
        <v>2</v>
      </c>
      <c r="K37" s="106"/>
      <c r="L37" s="57">
        <f>L26</f>
        <v>0</v>
      </c>
      <c r="M37" s="8" t="str">
        <f t="shared" si="28"/>
        <v/>
      </c>
      <c r="N37" s="58">
        <f>N26</f>
        <v>0</v>
      </c>
      <c r="O37" s="58">
        <f>O26</f>
        <v>0</v>
      </c>
      <c r="P37" s="56" t="str">
        <f t="shared" si="2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05" t="s">
        <v>34</v>
      </c>
      <c r="K38" s="106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05" t="s">
        <v>5</v>
      </c>
      <c r="K39" s="106"/>
      <c r="L39" s="57">
        <f>V26</f>
        <v>0</v>
      </c>
      <c r="M39" s="8" t="str">
        <f t="shared" si="28"/>
        <v/>
      </c>
      <c r="N39" s="58">
        <f>X26</f>
        <v>0</v>
      </c>
      <c r="O39" s="58">
        <f>Y26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05" t="s">
        <v>4</v>
      </c>
      <c r="K40" s="106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07" t="s">
        <v>0</v>
      </c>
      <c r="K41" s="108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CUg6jKjt5rgMy8Kiuu5m4mm+rLBLb5FoieuKnd+FPj1RD81/yYmCyIkCxrzV84wsapQIShkrBqN8ctqcnl3/XQ==" saltValue="cio8WZzMRuNJLIDw24dC5A==" spinCount="100000" sheet="1" objects="1" scenarios="1"/>
  <mergeCells count="22">
    <mergeCell ref="J41:K41"/>
    <mergeCell ref="J35:K35"/>
    <mergeCell ref="J36:K36"/>
    <mergeCell ref="J37:K37"/>
    <mergeCell ref="J38:K38"/>
    <mergeCell ref="J40:K40"/>
    <mergeCell ref="J39:K39"/>
    <mergeCell ref="A28:Q28"/>
    <mergeCell ref="A32:A34"/>
    <mergeCell ref="B32:F33"/>
    <mergeCell ref="J32:K34"/>
    <mergeCell ref="L32:P33"/>
    <mergeCell ref="A30:H30"/>
    <mergeCell ref="A29:Q29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9" r:id="rId1" location="page=247" xr:uid="{4B8FB436-545E-43C9-BCA4-8E92208321E5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C46:C47 M35:M40 C35:C45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zoomScale="70" zoomScaleNormal="70" workbookViewId="0">
      <selection activeCell="A28" sqref="A28:Q28"/>
    </sheetView>
  </sheetViews>
  <sheetFormatPr defaultColWidth="9.140625" defaultRowHeight="15" x14ac:dyDescent="0.25"/>
  <cols>
    <col min="1" max="1" width="30.42578125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Carles Pi i Sunyer d'Estudis Autonòmics i Locals (FCPS)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54" t="s">
        <v>6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6"/>
    </row>
    <row r="11" spans="1:31" ht="30" customHeight="1" thickBot="1" x14ac:dyDescent="0.3">
      <c r="A11" s="157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3" t="s">
        <v>4</v>
      </c>
      <c r="W11" s="124"/>
      <c r="X11" s="124"/>
      <c r="Y11" s="124"/>
      <c r="Z11" s="125"/>
      <c r="AA11" s="126" t="s">
        <v>5</v>
      </c>
      <c r="AB11" s="127"/>
      <c r="AC11" s="127"/>
      <c r="AD11" s="127"/>
      <c r="AE11" s="128"/>
    </row>
    <row r="12" spans="1:31" ht="39" customHeight="1" thickBot="1" x14ac:dyDescent="0.3">
      <c r="A12" s="158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0</v>
      </c>
      <c r="C13" s="20" t="str">
        <f t="shared" ref="C13:C25" si="0">IF(B13,B13/$B$26,"")</f>
        <v/>
      </c>
      <c r="D13" s="10">
        <f>'CONTRACTACIO 1r TR 2025'!D13+'CONTRACTACIO 2n TR 2025'!D13+'CONTRACTACIO 3r TR 2025'!D13+'CONTRACTACIO 4t TR 2025'!D13</f>
        <v>0</v>
      </c>
      <c r="E13" s="10">
        <f>'CONTRACTACIO 1r TR 2025'!E13+'CONTRACTACIO 2n TR 2025'!E13+'CONTRACTACIO 3r TR 2025'!E13+'CONTRACTACIO 4t TR 2025'!E13</f>
        <v>0</v>
      </c>
      <c r="F13" s="21" t="str">
        <f t="shared" ref="F13:F25" si="1">IF(E13,E13/$E$26,"")</f>
        <v/>
      </c>
      <c r="G13" s="9">
        <f>'CONTRACTACIO 1r TR 2025'!G13+'CONTRACTACIO 2n TR 2025'!G13+'CONTRACTACIO 3r TR 2025'!G13+'CONTRACTACIO 4t TR 2025'!G13</f>
        <v>0</v>
      </c>
      <c r="H13" s="20" t="str">
        <f t="shared" ref="H13:H25" si="2">IF(G13,G13/$G$26,"")</f>
        <v/>
      </c>
      <c r="I13" s="10">
        <f>'CONTRACTACIO 1r TR 2025'!I13+'CONTRACTACIO 2n TR 2025'!I13+'CONTRACTACIO 3r TR 2025'!I13+'CONTRACTACIO 4t TR 2025'!I13</f>
        <v>0</v>
      </c>
      <c r="J13" s="10">
        <f>'CONTRACTACIO 1r TR 2025'!J13+'CONTRACTACIO 2n TR 2025'!J13+'CONTRACTACIO 3r TR 2025'!J13+'CONTRACTACIO 4t TR 2025'!J13</f>
        <v>0</v>
      </c>
      <c r="K13" s="21" t="str">
        <f t="shared" ref="K13:K25" si="3">IF(J13,J13/$J$26,"")</f>
        <v/>
      </c>
      <c r="L13" s="9">
        <f>'CONTRACTACIO 1r TR 2025'!L13+'CONTRACTACIO 2n TR 2025'!L13+'CONTRACTACIO 3r TR 2025'!L13+'CONTRACTACIO 4t TR 2025'!L13</f>
        <v>0</v>
      </c>
      <c r="M13" s="20" t="str">
        <f t="shared" ref="M13:M25" si="4">IF(L13,L13/$L$26,"")</f>
        <v/>
      </c>
      <c r="N13" s="10">
        <f>'CONTRACTACIO 1r TR 2025'!N13+'CONTRACTACIO 2n TR 2025'!N13+'CONTRACTACIO 3r TR 2025'!N13+'CONTRACTACIO 4t TR 2025'!N13</f>
        <v>0</v>
      </c>
      <c r="O13" s="10">
        <f>'CONTRACTACIO 1r TR 2025'!O13+'CONTRACTACIO 2n TR 2025'!O13+'CONTRACTACIO 3r TR 2025'!O13+'CONTRACTACIO 4t TR 2025'!O13</f>
        <v>0</v>
      </c>
      <c r="P13" s="21" t="str">
        <f t="shared" ref="P13:P25" si="5">IF(O13,O13/$O$26,"")</f>
        <v/>
      </c>
      <c r="Q13" s="9">
        <f>'CONTRACTACIO 1r TR 2025'!Q13+'CONTRACTACIO 2n TR 2025'!Q13+'CONTRACTACIO 3r TR 2025'!Q13+'CONTRACTACIO 4t TR 2025'!Q13</f>
        <v>0</v>
      </c>
      <c r="R13" s="20" t="str">
        <f t="shared" ref="R13:R25" si="6">IF(Q13,Q13/$Q$26,"")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5" si="7">IF(T13,T13/$T$26,"")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5" si="8">IF(V13,V13/$V$26,"")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5" si="9">IF(Y13,Y13/$Y$26,"")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5" si="10">IF(AA13,AA13/$AA$26,"")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0</v>
      </c>
      <c r="C14" s="20" t="str">
        <f t="shared" si="0"/>
        <v/>
      </c>
      <c r="D14" s="13">
        <f>'CONTRACTACIO 1r TR 2025'!D14+'CONTRACTACIO 2n TR 2025'!D14+'CONTRACTACIO 3r TR 2025'!D14+'CONTRACTACIO 4t TR 2025'!D14</f>
        <v>0</v>
      </c>
      <c r="E14" s="13">
        <f>'CONTRACTACIO 1r TR 2025'!E14+'CONTRACTACIO 2n TR 2025'!E14+'CONTRACTACIO 3r TR 2025'!E14+'CONTRACTACIO 4t TR 2025'!E14</f>
        <v>0</v>
      </c>
      <c r="F14" s="21" t="str">
        <f t="shared" si="1"/>
        <v/>
      </c>
      <c r="G14" s="9">
        <f>'CONTRACTACIO 1r TR 2025'!G14+'CONTRACTACIO 2n TR 2025'!G14+'CONTRACTACIO 3r TR 2025'!G14+'CONTRACTACIO 4t TR 2025'!G14</f>
        <v>0</v>
      </c>
      <c r="H14" s="20" t="str">
        <f t="shared" si="2"/>
        <v/>
      </c>
      <c r="I14" s="13">
        <f>'CONTRACTACIO 1r TR 2025'!I14+'CONTRACTACIO 2n TR 2025'!I14+'CONTRACTACIO 3r TR 2025'!I14+'CONTRACTACIO 4t TR 2025'!I14</f>
        <v>0</v>
      </c>
      <c r="J14" s="13">
        <f>'CONTRACTACIO 1r TR 2025'!J14+'CONTRACTACIO 2n TR 2025'!J14+'CONTRACTACIO 3r TR 2025'!J14+'CONTRACTACIO 4t TR 2025'!J14</f>
        <v>0</v>
      </c>
      <c r="K14" s="21" t="str">
        <f t="shared" si="3"/>
        <v/>
      </c>
      <c r="L14" s="9">
        <f>'CONTRACTACIO 1r TR 2025'!L14+'CONTRACTACIO 2n TR 2025'!L14+'CONTRACTACIO 3r TR 2025'!L14+'CONTRACTACIO 4t TR 2025'!L14</f>
        <v>0</v>
      </c>
      <c r="M14" s="20" t="str">
        <f t="shared" si="4"/>
        <v/>
      </c>
      <c r="N14" s="13">
        <f>'CONTRACTACIO 1r TR 2025'!N14+'CONTRACTACIO 2n TR 2025'!N14+'CONTRACTACIO 3r TR 2025'!N14+'CONTRACTACIO 4t TR 2025'!N14</f>
        <v>0</v>
      </c>
      <c r="O14" s="13">
        <f>'CONTRACTACIO 1r TR 2025'!O14+'CONTRACTACIO 2n TR 2025'!O14+'CONTRACTACIO 3r TR 2025'!O14+'CONTRACTACIO 4t TR 2025'!O14</f>
        <v>0</v>
      </c>
      <c r="P14" s="21" t="str">
        <f t="shared" si="5"/>
        <v/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0</v>
      </c>
      <c r="H15" s="20" t="str">
        <f t="shared" si="2"/>
        <v/>
      </c>
      <c r="I15" s="13">
        <f>'CONTRACTACIO 1r TR 2025'!I15+'CONTRACTACIO 2n TR 2025'!I15+'CONTRACTACIO 3r TR 2025'!I15+'CONTRACTACIO 4t TR 2025'!I15</f>
        <v>0</v>
      </c>
      <c r="J15" s="13">
        <f>'CONTRACTACIO 1r TR 2025'!J15+'CONTRACTACIO 2n TR 2025'!J15+'CONTRACTACIO 3r TR 2025'!J15+'CONTRACTACIO 4t TR 2025'!J15</f>
        <v>0</v>
      </c>
      <c r="K15" s="21" t="str">
        <f t="shared" si="3"/>
        <v/>
      </c>
      <c r="L15" s="9">
        <f>'CONTRACTACIO 1r TR 2025'!L15+'CONTRACTACIO 2n TR 2025'!L15+'CONTRACTACIO 3r TR 2025'!L15+'CONTRACTACIO 4t TR 2025'!L15</f>
        <v>0</v>
      </c>
      <c r="M15" s="20" t="str">
        <f t="shared" si="4"/>
        <v/>
      </c>
      <c r="N15" s="13">
        <f>'CONTRACTACIO 1r TR 2025'!N15+'CONTRACTACIO 2n TR 2025'!N15+'CONTRACTACIO 3r TR 2025'!N15+'CONTRACTACIO 4t TR 2025'!N15</f>
        <v>0</v>
      </c>
      <c r="O15" s="13">
        <f>'CONTRACTACIO 1r TR 2025'!O15+'CONTRACTACIO 2n TR 2025'!O15+'CONTRACTACIO 3r TR 2025'!O15+'CONTRACTACIO 4t TR 2025'!O15</f>
        <v>0</v>
      </c>
      <c r="P15" s="21" t="str">
        <f t="shared" si="5"/>
        <v/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0</v>
      </c>
      <c r="H18" s="20" t="str">
        <f t="shared" si="2"/>
        <v/>
      </c>
      <c r="I18" s="13">
        <f>'CONTRACTACIO 1r TR 2025'!I18+'CONTRACTACIO 2n TR 2025'!I18+'CONTRACTACIO 3r TR 2025'!I18+'CONTRACTACIO 4t TR 2025'!I18</f>
        <v>0</v>
      </c>
      <c r="J18" s="13">
        <f>'CONTRACTACIO 1r TR 2025'!J18+'CONTRACTACIO 2n TR 2025'!J18+'CONTRACTACIO 3r TR 2025'!J18+'CONTRACTACIO 4t TR 2025'!J18</f>
        <v>0</v>
      </c>
      <c r="K18" s="21" t="str">
        <f t="shared" si="3"/>
        <v/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6</v>
      </c>
      <c r="H19" s="20">
        <f t="shared" si="2"/>
        <v>0.06</v>
      </c>
      <c r="I19" s="13">
        <f>'CONTRACTACIO 1r TR 2025'!I19+'CONTRACTACIO 2n TR 2025'!I19+'CONTRACTACIO 3r TR 2025'!I19+'CONTRACTACIO 4t TR 2025'!I19</f>
        <v>50.55</v>
      </c>
      <c r="J19" s="13">
        <f>'CONTRACTACIO 1r TR 2025'!J19+'CONTRACTACIO 2n TR 2025'!J19+'CONTRACTACIO 3r TR 2025'!J19+'CONTRACTACIO 4t TR 2025'!J19</f>
        <v>61.17</v>
      </c>
      <c r="K19" s="21">
        <f t="shared" si="3"/>
        <v>9.308537147484999E-4</v>
      </c>
      <c r="L19" s="9">
        <f>'CONTRACTACIO 1r TR 2025'!L19+'CONTRACTACIO 2n TR 2025'!L19+'CONTRACTACIO 3r TR 2025'!L19+'CONTRACTACIO 4t TR 2025'!L19</f>
        <v>11</v>
      </c>
      <c r="M19" s="20">
        <f t="shared" si="4"/>
        <v>0.25</v>
      </c>
      <c r="N19" s="13">
        <f>'CONTRACTACIO 1r TR 2025'!N19+'CONTRACTACIO 2n TR 2025'!N19+'CONTRACTACIO 3r TR 2025'!N19+'CONTRACTACIO 4t TR 2025'!N19</f>
        <v>1746.24</v>
      </c>
      <c r="O19" s="13">
        <f>'CONTRACTACIO 1r TR 2025'!O19+'CONTRACTACIO 2n TR 2025'!O19+'CONTRACTACIO 3r TR 2025'!O19+'CONTRACTACIO 4t TR 2025'!O19</f>
        <v>2112.9499999999998</v>
      </c>
      <c r="P19" s="21">
        <f t="shared" si="5"/>
        <v>9.3060753858391021E-2</v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2025'!B20+'CONTRACTACIO 2n TR 2025'!B20+'CONTRACTACIO 3r TR 2025'!B20+'CONTRACTACIO 4t TR 2025'!B20</f>
        <v>0</v>
      </c>
      <c r="C20" s="20" t="str">
        <f t="shared" si="0"/>
        <v/>
      </c>
      <c r="D20" s="13">
        <f>'CONTRACTACIO 1r TR 2025'!D20+'CONTRACTACIO 2n TR 2025'!D20+'CONTRACTACIO 3r TR 2025'!D20+'CONTRACTACIO 4t TR 2025'!D20</f>
        <v>0</v>
      </c>
      <c r="E20" s="13">
        <f>'CONTRACTACIO 1r TR 2025'!E20+'CONTRACTACIO 2n TR 2025'!E20+'CONTRACTACIO 3r TR 2025'!E20+'CONTRACTACIO 4t TR 2025'!E20</f>
        <v>0</v>
      </c>
      <c r="F20" s="21" t="str">
        <f t="shared" si="1"/>
        <v/>
      </c>
      <c r="G20" s="9">
        <f>'CONTRACTACIO 1r TR 2025'!G20+'CONTRACTACIO 2n TR 2025'!G20+'CONTRACTACIO 3r TR 2025'!G20+'CONTRACTACIO 4t TR 2025'!G20</f>
        <v>31</v>
      </c>
      <c r="H20" s="20">
        <f t="shared" si="2"/>
        <v>0.31</v>
      </c>
      <c r="I20" s="13">
        <f>'CONTRACTACIO 1r TR 2025'!I20+'CONTRACTACIO 2n TR 2025'!I20+'CONTRACTACIO 3r TR 2025'!I20+'CONTRACTACIO 4t TR 2025'!I20</f>
        <v>44473.02</v>
      </c>
      <c r="J20" s="13">
        <f>'CONTRACTACIO 1r TR 2025'!J20+'CONTRACTACIO 2n TR 2025'!J20+'CONTRACTACIO 3r TR 2025'!J20+'CONTRACTACIO 4t TR 2025'!J20</f>
        <v>52496.01</v>
      </c>
      <c r="K20" s="21">
        <f t="shared" si="3"/>
        <v>0.79885737972820658</v>
      </c>
      <c r="L20" s="9">
        <f>'CONTRACTACIO 1r TR 2025'!L20+'CONTRACTACIO 2n TR 2025'!L20+'CONTRACTACIO 3r TR 2025'!L20+'CONTRACTACIO 4t TR 2025'!L20</f>
        <v>8</v>
      </c>
      <c r="M20" s="20">
        <f t="shared" si="4"/>
        <v>0.18181818181818182</v>
      </c>
      <c r="N20" s="13">
        <f>'CONTRACTACIO 1r TR 2025'!N20+'CONTRACTACIO 2n TR 2025'!N20+'CONTRACTACIO 3r TR 2025'!N20+'CONTRACTACIO 4t TR 2025'!N20</f>
        <v>930.92</v>
      </c>
      <c r="O20" s="13">
        <f>'CONTRACTACIO 1r TR 2025'!O20+'CONTRACTACIO 2n TR 2025'!O20+'CONTRACTACIO 3r TR 2025'!O20+'CONTRACTACIO 4t TR 2025'!O20</f>
        <v>1081.57</v>
      </c>
      <c r="P20" s="21">
        <f t="shared" si="5"/>
        <v>4.7635637166340887E-2</v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9.950000000000003" customHeight="1" x14ac:dyDescent="0.25">
      <c r="A21" s="44" t="s">
        <v>35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63</v>
      </c>
      <c r="H21" s="20">
        <f t="shared" si="2"/>
        <v>0.63</v>
      </c>
      <c r="I21" s="13">
        <f>'CONTRACTACIO 1r TR 2025'!I21+'CONTRACTACIO 2n TR 2025'!I21+'CONTRACTACIO 3r TR 2025'!I21+'CONTRACTACIO 4t TR 2025'!I21</f>
        <v>10400.41</v>
      </c>
      <c r="J21" s="13">
        <f>'CONTRACTACIO 1r TR 2025'!J21+'CONTRACTACIO 2n TR 2025'!J21+'CONTRACTACIO 3r TR 2025'!J21+'CONTRACTACIO 4t TR 2025'!J21</f>
        <v>13156.689999999999</v>
      </c>
      <c r="K21" s="21">
        <f t="shared" si="3"/>
        <v>0.20021176655704495</v>
      </c>
      <c r="L21" s="9">
        <f>'CONTRACTACIO 1r TR 2025'!L21+'CONTRACTACIO 2n TR 2025'!L21+'CONTRACTACIO 3r TR 2025'!L21+'CONTRACTACIO 4t TR 2025'!L21</f>
        <v>25</v>
      </c>
      <c r="M21" s="20">
        <f t="shared" si="4"/>
        <v>0.56818181818181823</v>
      </c>
      <c r="N21" s="13">
        <f>'CONTRACTACIO 1r TR 2025'!N21+'CONTRACTACIO 2n TR 2025'!N21+'CONTRACTACIO 3r TR 2025'!N21+'CONTRACTACIO 4t TR 2025'!N21</f>
        <v>16194.64</v>
      </c>
      <c r="O21" s="13">
        <f>'CONTRACTACIO 1r TR 2025'!O21+'CONTRACTACIO 2n TR 2025'!O21+'CONTRACTACIO 3r TR 2025'!O21+'CONTRACTACIO 4t TR 2025'!O21</f>
        <v>19510.54</v>
      </c>
      <c r="P21" s="21">
        <f t="shared" si="5"/>
        <v>0.85930360897526803</v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4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4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4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4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4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4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2025'!B23+'CONTRACTACIO 2n TR 2025'!B23+'CONTRACTACIO 3r TR 2025'!B23+'CONTRACTACIO 4t TR 2025'!B23</f>
        <v>0</v>
      </c>
      <c r="C23" s="62" t="str">
        <f t="shared" si="0"/>
        <v/>
      </c>
      <c r="D23" s="73">
        <f>'CONTRACTACIO 1r TR 2025'!D23+'CONTRACTACIO 2n TR 2025'!D23+'CONTRACTACIO 3r TR 2025'!D23+'CONTRACTACIO 4t TR 2025'!D23</f>
        <v>0</v>
      </c>
      <c r="E23" s="74">
        <f>'CONTRACTACIO 1r TR 2025'!E23+'CONTRACTACIO 2n TR 2025'!E23+'CONTRACTACIO 3r TR 2025'!E23+'CONTRACTACIO 4t TR 2025'!E23</f>
        <v>0</v>
      </c>
      <c r="F23" s="63" t="str">
        <f t="shared" si="1"/>
        <v/>
      </c>
      <c r="G23" s="77">
        <f>'CONTRACTACIO 1r TR 2025'!G23+'CONTRACTACIO 2n TR 2025'!G23+'CONTRACTACIO 3r TR 2025'!G23+'CONTRACTACIO 4t TR 2025'!G23</f>
        <v>0</v>
      </c>
      <c r="H23" s="62" t="str">
        <f t="shared" si="2"/>
        <v/>
      </c>
      <c r="I23" s="73">
        <f>'CONTRACTACIO 1r TR 2025'!I23+'CONTRACTACIO 2n TR 2025'!I23+'CONTRACTACIO 3r TR 2025'!I23+'CONTRACTACIO 4t TR 2025'!I23</f>
        <v>0</v>
      </c>
      <c r="J23" s="74">
        <f>'CONTRACTACIO 1r TR 2025'!J23+'CONTRACTACIO 2n TR 2025'!J23+'CONTRACTACIO 3r TR 2025'!J23+'CONTRACTACIO 4t TR 2025'!J23</f>
        <v>0</v>
      </c>
      <c r="K23" s="63" t="str">
        <f t="shared" si="3"/>
        <v/>
      </c>
      <c r="L23" s="77">
        <f>'CONTRACTACIO 1r TR 2025'!L23+'CONTRACTACIO 2n TR 2025'!L23+'CONTRACTACIO 3r TR 2025'!L23+'CONTRACTACIO 4t TR 2025'!L23</f>
        <v>0</v>
      </c>
      <c r="M23" s="62" t="str">
        <f t="shared" si="4"/>
        <v/>
      </c>
      <c r="N23" s="73">
        <f>'CONTRACTACIO 1r TR 2025'!N23+'CONTRACTACIO 2n TR 2025'!N23+'CONTRACTACIO 3r TR 2025'!N23+'CONTRACTACIO 4t TR 2025'!N23</f>
        <v>0</v>
      </c>
      <c r="O23" s="74">
        <f>'CONTRACTACIO 1r TR 2025'!O23+'CONTRACTACIO 2n TR 2025'!O23+'CONTRACTACIO 3r TR 2025'!O23+'CONTRACTACIO 4t TR 2025'!O23</f>
        <v>0</v>
      </c>
      <c r="P23" s="63" t="str">
        <f t="shared" si="5"/>
        <v/>
      </c>
      <c r="Q23" s="77">
        <f>'CONTRACTACIO 1r TR 2025'!Q23+'CONTRACTACIO 2n TR 2025'!Q23+'CONTRACTACIO 3r TR 2025'!Q23+'CONTRACTACIO 4t TR 2025'!Q23</f>
        <v>0</v>
      </c>
      <c r="R23" s="62" t="str">
        <f t="shared" si="6"/>
        <v/>
      </c>
      <c r="S23" s="73">
        <f>'CONTRACTACIO 1r TR 2025'!S23+'CONTRACTACIO 2n TR 2025'!S23+'CONTRACTACIO 3r TR 2025'!S23+'CONTRACTACIO 4t TR 2025'!S23</f>
        <v>0</v>
      </c>
      <c r="T23" s="74">
        <f>'CONTRACTACIO 1r TR 2025'!T23+'CONTRACTACIO 2n TR 2025'!T23+'CONTRACTACIO 3r TR 2025'!T23+'CONTRACTACIO 4t TR 2025'!T23</f>
        <v>0</v>
      </c>
      <c r="U23" s="63" t="str">
        <f t="shared" si="7"/>
        <v/>
      </c>
      <c r="V23" s="77">
        <f>'CONTRACTACIO 1r TR 2025'!AA23+'CONTRACTACIO 2n TR 2025'!AA23+'CONTRACTACIO 3r TR 2025'!AA23+'CONTRACTACIO 4t TR 2025'!AA23</f>
        <v>0</v>
      </c>
      <c r="W23" s="62" t="str">
        <f t="shared" si="8"/>
        <v/>
      </c>
      <c r="X23" s="73">
        <f>'CONTRACTACIO 1r TR 2025'!AC23+'CONTRACTACIO 2n TR 2025'!AC23+'CONTRACTACIO 3r TR 2025'!AC23+'CONTRACTACIO 4t TR 2025'!AC23</f>
        <v>0</v>
      </c>
      <c r="Y23" s="74">
        <f>'CONTRACTACIO 1r TR 2025'!AD23+'CONTRACTACIO 2n TR 2025'!AD23+'CONTRACTACIO 3r TR 2025'!AD23+'CONTRACTACIO 4t TR 2025'!AD23</f>
        <v>0</v>
      </c>
      <c r="Z23" s="63" t="str">
        <f t="shared" si="9"/>
        <v/>
      </c>
      <c r="AA23" s="77">
        <f>'CONTRACTACIO 1r TR 2025'!V23+'CONTRACTACIO 2n TR 2025'!V23+'CONTRACTACIO 3r TR 2025'!V23+'CONTRACTACIO 4t TR 2025'!V23</f>
        <v>0</v>
      </c>
      <c r="AB23" s="20" t="str">
        <f t="shared" si="10"/>
        <v/>
      </c>
      <c r="AC23" s="73">
        <f>'CONTRACTACIO 1r TR 2025'!X23+'CONTRACTACIO 2n TR 2025'!X23+'CONTRACTACIO 3r TR 2025'!X23+'CONTRACTACIO 4t TR 2025'!X23</f>
        <v>0</v>
      </c>
      <c r="AD23" s="74">
        <f>'CONTRACTACIO 1r TR 2025'!Y23+'CONTRACTACIO 2n TR 2025'!Y23+'CONTRACTACIO 3r TR 2025'!Y23+'CONTRACTACIO 4t TR 2025'!Y23</f>
        <v>0</v>
      </c>
      <c r="AE23" s="63" t="str">
        <f t="shared" si="11"/>
        <v/>
      </c>
    </row>
    <row r="24" spans="1:31" s="40" customFormat="1" ht="39.950000000000003" customHeight="1" x14ac:dyDescent="0.25">
      <c r="A24" s="88" t="s">
        <v>53</v>
      </c>
      <c r="B24" s="77"/>
      <c r="C24" s="62" t="str">
        <f t="shared" si="0"/>
        <v/>
      </c>
      <c r="D24" s="73"/>
      <c r="E24" s="74"/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6" customHeight="1" x14ac:dyDescent="0.25">
      <c r="A25" s="90" t="s">
        <v>52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ht="33" customHeight="1" thickBot="1" x14ac:dyDescent="0.3">
      <c r="A26" s="78" t="s">
        <v>0</v>
      </c>
      <c r="B26" s="16">
        <f t="shared" ref="B26:AE26" si="12">SUM(B13:B25)</f>
        <v>0</v>
      </c>
      <c r="C26" s="17">
        <f t="shared" si="12"/>
        <v>0</v>
      </c>
      <c r="D26" s="18">
        <f t="shared" si="12"/>
        <v>0</v>
      </c>
      <c r="E26" s="18">
        <f t="shared" si="12"/>
        <v>0</v>
      </c>
      <c r="F26" s="19">
        <f t="shared" si="12"/>
        <v>0</v>
      </c>
      <c r="G26" s="16">
        <f t="shared" si="12"/>
        <v>100</v>
      </c>
      <c r="H26" s="17">
        <f t="shared" si="12"/>
        <v>1</v>
      </c>
      <c r="I26" s="18">
        <f t="shared" si="12"/>
        <v>54923.979999999996</v>
      </c>
      <c r="J26" s="18">
        <f t="shared" si="12"/>
        <v>65713.87</v>
      </c>
      <c r="K26" s="19">
        <f t="shared" si="12"/>
        <v>1</v>
      </c>
      <c r="L26" s="16">
        <f t="shared" si="12"/>
        <v>44</v>
      </c>
      <c r="M26" s="17">
        <f t="shared" si="12"/>
        <v>1</v>
      </c>
      <c r="N26" s="18">
        <f t="shared" si="12"/>
        <v>18871.8</v>
      </c>
      <c r="O26" s="18">
        <f t="shared" si="12"/>
        <v>22705.06</v>
      </c>
      <c r="P26" s="19">
        <f t="shared" si="12"/>
        <v>1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21.6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5"/>
      <c r="W31" s="45"/>
      <c r="X31" s="45"/>
      <c r="Y31" s="47"/>
      <c r="Z31" s="47"/>
      <c r="AA31" s="47"/>
      <c r="AB31" s="47"/>
      <c r="AC31" s="45"/>
      <c r="AD31" s="45"/>
      <c r="AE31" s="45"/>
    </row>
    <row r="32" spans="1:31" s="51" customFormat="1" ht="18" customHeight="1" x14ac:dyDescent="0.25">
      <c r="A32" s="159" t="s">
        <v>10</v>
      </c>
      <c r="B32" s="162" t="s">
        <v>17</v>
      </c>
      <c r="C32" s="163"/>
      <c r="D32" s="163"/>
      <c r="E32" s="163"/>
      <c r="F32" s="164"/>
      <c r="G32" s="24"/>
      <c r="H32" s="47"/>
      <c r="I32" s="47"/>
      <c r="J32" s="168" t="s">
        <v>15</v>
      </c>
      <c r="K32" s="169"/>
      <c r="L32" s="162" t="s">
        <v>16</v>
      </c>
      <c r="M32" s="163"/>
      <c r="N32" s="163"/>
      <c r="O32" s="163"/>
      <c r="P32" s="164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thickBot="1" x14ac:dyDescent="0.3">
      <c r="A33" s="160"/>
      <c r="B33" s="165"/>
      <c r="C33" s="166"/>
      <c r="D33" s="166"/>
      <c r="E33" s="166"/>
      <c r="F33" s="167"/>
      <c r="G33" s="24"/>
      <c r="J33" s="170"/>
      <c r="K33" s="171"/>
      <c r="L33" s="174"/>
      <c r="M33" s="175"/>
      <c r="N33" s="175"/>
      <c r="O33" s="175"/>
      <c r="P33" s="17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40.15" customHeight="1" thickBot="1" x14ac:dyDescent="0.3">
      <c r="A34" s="161"/>
      <c r="B34" s="52" t="s">
        <v>14</v>
      </c>
      <c r="C34" s="33" t="s">
        <v>8</v>
      </c>
      <c r="D34" s="34" t="s">
        <v>48</v>
      </c>
      <c r="E34" s="35" t="s">
        <v>49</v>
      </c>
      <c r="F34" s="53" t="s">
        <v>9</v>
      </c>
      <c r="G34" s="24"/>
      <c r="H34" s="24"/>
      <c r="I34" s="24"/>
      <c r="J34" s="172"/>
      <c r="K34" s="173"/>
      <c r="L34" s="52" t="s">
        <v>14</v>
      </c>
      <c r="M34" s="33" t="s">
        <v>8</v>
      </c>
      <c r="N34" s="34" t="s">
        <v>48</v>
      </c>
      <c r="O34" s="35" t="s">
        <v>49</v>
      </c>
      <c r="P34" s="53" t="s">
        <v>9</v>
      </c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x14ac:dyDescent="0.25">
      <c r="A35" s="39" t="s">
        <v>25</v>
      </c>
      <c r="B35" s="9">
        <f t="shared" ref="B35:B44" si="13">B13+G13+L13+Q13+V13+AA13</f>
        <v>0</v>
      </c>
      <c r="C35" s="8" t="str">
        <f t="shared" ref="C35:C41" si="14">IF(B35,B35/$B$48,"")</f>
        <v/>
      </c>
      <c r="D35" s="10">
        <f t="shared" ref="D35:D44" si="15">D13+I13+N13+S13+X13+AC13</f>
        <v>0</v>
      </c>
      <c r="E35" s="11">
        <f t="shared" ref="E35:E44" si="16">E13+J13+O13+T13+Y13+AD13</f>
        <v>0</v>
      </c>
      <c r="F35" s="21" t="str">
        <f t="shared" ref="F35:F41" si="17">IF(E35,E35/$E$48,"")</f>
        <v/>
      </c>
      <c r="J35" s="109" t="s">
        <v>3</v>
      </c>
      <c r="K35" s="110"/>
      <c r="L35" s="54">
        <f>B26</f>
        <v>0</v>
      </c>
      <c r="M35" s="8" t="str">
        <f t="shared" ref="M35:M40" si="18">IF(L35,L35/$L$41,"")</f>
        <v/>
      </c>
      <c r="N35" s="55">
        <f>D26</f>
        <v>0</v>
      </c>
      <c r="O35" s="55">
        <f>E26</f>
        <v>0</v>
      </c>
      <c r="P35" s="56" t="str">
        <f t="shared" ref="P35:P40" si="19">IF(O35,O35/$O$41,"")</f>
        <v/>
      </c>
    </row>
    <row r="36" spans="1:33" s="24" customFormat="1" ht="30" customHeight="1" x14ac:dyDescent="0.25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05" t="s">
        <v>1</v>
      </c>
      <c r="K36" s="106"/>
      <c r="L36" s="57">
        <f>G26</f>
        <v>100</v>
      </c>
      <c r="M36" s="8">
        <f t="shared" si="18"/>
        <v>0.69444444444444442</v>
      </c>
      <c r="N36" s="58">
        <f>I26</f>
        <v>54923.979999999996</v>
      </c>
      <c r="O36" s="58">
        <f>J26</f>
        <v>65713.87</v>
      </c>
      <c r="P36" s="56">
        <f t="shared" si="19"/>
        <v>0.74321041885487649</v>
      </c>
    </row>
    <row r="37" spans="1:33" s="24" customFormat="1" ht="30" customHeight="1" x14ac:dyDescent="0.25">
      <c r="A37" s="41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J37" s="105" t="s">
        <v>2</v>
      </c>
      <c r="K37" s="106"/>
      <c r="L37" s="57">
        <f>L26</f>
        <v>44</v>
      </c>
      <c r="M37" s="8">
        <f t="shared" si="18"/>
        <v>0.30555555555555558</v>
      </c>
      <c r="N37" s="58">
        <f>N26</f>
        <v>18871.8</v>
      </c>
      <c r="O37" s="58">
        <f>O26</f>
        <v>22705.06</v>
      </c>
      <c r="P37" s="56">
        <f t="shared" si="19"/>
        <v>0.25678958114512357</v>
      </c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H38" s="24"/>
      <c r="I38" s="24"/>
      <c r="J38" s="105" t="s">
        <v>34</v>
      </c>
      <c r="K38" s="106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05" t="s">
        <v>5</v>
      </c>
      <c r="K39" s="106"/>
      <c r="L39" s="57">
        <f>AA26</f>
        <v>0</v>
      </c>
      <c r="M39" s="8" t="str">
        <f t="shared" si="18"/>
        <v/>
      </c>
      <c r="N39" s="58">
        <f>AC26</f>
        <v>0</v>
      </c>
      <c r="O39" s="58">
        <f>AD26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H40" s="24"/>
      <c r="I40" s="24"/>
      <c r="J40" s="105" t="s">
        <v>4</v>
      </c>
      <c r="K40" s="106"/>
      <c r="L40" s="57">
        <f>V26</f>
        <v>0</v>
      </c>
      <c r="M40" s="8" t="str">
        <f t="shared" si="18"/>
        <v/>
      </c>
      <c r="N40" s="58">
        <f>X26</f>
        <v>0</v>
      </c>
      <c r="O40" s="58">
        <f>Y26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17</v>
      </c>
      <c r="C41" s="8">
        <f t="shared" si="14"/>
        <v>0.11805555555555555</v>
      </c>
      <c r="D41" s="13">
        <f t="shared" si="15"/>
        <v>1796.79</v>
      </c>
      <c r="E41" s="14">
        <f t="shared" si="16"/>
        <v>2174.12</v>
      </c>
      <c r="F41" s="21">
        <f t="shared" si="17"/>
        <v>2.4588852183576523E-2</v>
      </c>
      <c r="G41" s="24"/>
      <c r="H41" s="24"/>
      <c r="I41" s="24"/>
      <c r="J41" s="107" t="s">
        <v>0</v>
      </c>
      <c r="K41" s="108"/>
      <c r="L41" s="79">
        <f>SUM(L35:L40)</f>
        <v>144</v>
      </c>
      <c r="M41" s="17">
        <f>SUM(M35:M40)</f>
        <v>1</v>
      </c>
      <c r="N41" s="80">
        <f>SUM(N35:N40)</f>
        <v>73795.78</v>
      </c>
      <c r="O41" s="81">
        <f>SUM(O35:O40)</f>
        <v>88418.93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39</v>
      </c>
      <c r="C42" s="8">
        <f t="shared" ref="C42:C47" si="20">IF(B42,B42/$B$48,"")</f>
        <v>0.27083333333333331</v>
      </c>
      <c r="D42" s="13">
        <f t="shared" si="15"/>
        <v>45403.939999999995</v>
      </c>
      <c r="E42" s="14">
        <f t="shared" si="16"/>
        <v>53577.58</v>
      </c>
      <c r="F42" s="21">
        <f t="shared" ref="F42:F47" si="21">IF(E42,E42/$E$48,"")</f>
        <v>0.60595146310863524</v>
      </c>
      <c r="G42" s="24"/>
      <c r="H42" s="24"/>
      <c r="I42" s="24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44" t="s">
        <v>32</v>
      </c>
      <c r="B43" s="12">
        <f t="shared" si="13"/>
        <v>88</v>
      </c>
      <c r="C43" s="8">
        <f t="shared" si="20"/>
        <v>0.61111111111111116</v>
      </c>
      <c r="D43" s="13">
        <f t="shared" si="15"/>
        <v>26595.05</v>
      </c>
      <c r="E43" s="14">
        <f t="shared" si="16"/>
        <v>32667.23</v>
      </c>
      <c r="F43" s="21">
        <f t="shared" si="21"/>
        <v>0.36945968470778823</v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76" t="s">
        <v>45</v>
      </c>
      <c r="B44" s="12">
        <f t="shared" si="13"/>
        <v>0</v>
      </c>
      <c r="C44" s="8" t="str">
        <f t="shared" si="20"/>
        <v/>
      </c>
      <c r="D44" s="13">
        <f t="shared" si="15"/>
        <v>0</v>
      </c>
      <c r="E44" s="14">
        <f t="shared" si="16"/>
        <v>0</v>
      </c>
      <c r="F44" s="21" t="str">
        <f t="shared" si="21"/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47</v>
      </c>
      <c r="B45" s="12">
        <f t="shared" ref="B45" si="22">B23+G23+L23+Q23+V23+AA23</f>
        <v>0</v>
      </c>
      <c r="C45" s="8" t="str">
        <f t="shared" si="20"/>
        <v/>
      </c>
      <c r="D45" s="13">
        <f t="shared" ref="D45" si="23">D23+I23+N23+S23+X23+AC23</f>
        <v>0</v>
      </c>
      <c r="E45" s="14">
        <f t="shared" ref="E45" si="24">E23+J23+O23+T23+Y23+AD23</f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9.6" customHeight="1" x14ac:dyDescent="0.25">
      <c r="A46" s="88" t="s">
        <v>53</v>
      </c>
      <c r="B46" s="12">
        <f t="shared" ref="B46" si="25">B24+G24+L24+Q24+V24+AA24</f>
        <v>0</v>
      </c>
      <c r="C46" s="8" t="str">
        <f t="shared" si="20"/>
        <v/>
      </c>
      <c r="D46" s="13">
        <f t="shared" ref="D46" si="26">D24+I24+N24+S24+X24+AC24</f>
        <v>0</v>
      </c>
      <c r="E46" s="14">
        <f t="shared" ref="E46" si="27">E24+J24+O24+T24+Y24+AD24</f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52</v>
      </c>
      <c r="B47" s="12">
        <f t="shared" ref="B47" si="28">B25+G25+L25+Q25+V25+AA25</f>
        <v>0</v>
      </c>
      <c r="C47" s="8" t="str">
        <f t="shared" si="20"/>
        <v/>
      </c>
      <c r="D47" s="13">
        <f t="shared" ref="D47" si="29">D25+I25+N25+S25+X25+AC25</f>
        <v>0</v>
      </c>
      <c r="E47" s="14">
        <f t="shared" ref="E47" si="30">E25+J25+O25+T25+Y25+AD25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51" customFormat="1" ht="30" customHeight="1" thickBot="1" x14ac:dyDescent="0.3">
      <c r="A48" s="61" t="s">
        <v>0</v>
      </c>
      <c r="B48" s="16">
        <f>SUM(B35:B47)</f>
        <v>144</v>
      </c>
      <c r="C48" s="17">
        <f>SUM(C35:C47)</f>
        <v>1</v>
      </c>
      <c r="D48" s="18">
        <f>SUM(D35:D47)</f>
        <v>73795.78</v>
      </c>
      <c r="E48" s="18">
        <f>SUM(E35:E47)</f>
        <v>88418.930000000008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ht="36" customHeight="1" x14ac:dyDescent="0.25">
      <c r="A50" s="24"/>
      <c r="B50" s="25"/>
      <c r="C50" s="24"/>
      <c r="D50" s="24"/>
      <c r="E50" s="24"/>
      <c r="F50" s="24"/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s="24" customFormat="1" ht="23.1" customHeigh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H106" s="25"/>
      <c r="N106" s="25"/>
    </row>
    <row r="107" spans="1:21" s="24" customFormat="1" x14ac:dyDescent="0.25">
      <c r="B107" s="25"/>
      <c r="H107" s="25"/>
      <c r="N107" s="25"/>
    </row>
    <row r="108" spans="1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</row>
    <row r="109" spans="1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1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1:21" s="24" customFormat="1" x14ac:dyDescent="0.25">
      <c r="A111" s="26"/>
      <c r="B111" s="59"/>
      <c r="C111" s="26"/>
      <c r="D111" s="26"/>
      <c r="E111" s="26"/>
      <c r="F111" s="26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</sheetData>
  <sheetProtection algorithmName="SHA-512" hashValue="78sR5f199BDfuwyPLhvCiPsUy0IWGV3MgHZB9DC14IAPH4CK1RqOLUPDrsVIJ9oDLSTWMqTsrIX/JaAbqnysmg==" saltValue="3L+KWe/UobL6L3nk5H7N/Q==" spinCount="100000" sheet="1" objects="1" scenarios="1"/>
  <mergeCells count="22"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9" r:id="rId1" location="page=247" xr:uid="{FEEC4931-EC7D-42F4-AFEC-8FCFE5D0EF34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5:AE25 B21:AE21 B8" unlockedFormula="1"/>
    <ignoredError sqref="C46:C47 M35:M40 C35:C4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2025-10-15T07:02:38Z</dcterms:modified>
</cp:coreProperties>
</file>