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5\2025 CONTRACTACIO\BCASA\"/>
    </mc:Choice>
  </mc:AlternateContent>
  <xr:revisionPtr revIDLastSave="0" documentId="13_ncr:1_{62862435-16A0-44DD-B232-10F89B22D55D}" xr6:coauthVersionLast="47" xr6:coauthVersionMax="47" xr10:uidLastSave="{00000000-0000-0000-0000-000000000000}"/>
  <workbookProtection workbookAlgorithmName="SHA-512" workbookHashValue="EWvz3ou4kAtJX7TpJdBZkQDCslHPneAXjs+GDJoXUZrZE61tW1AaTDNdlhhBvX63MMKQYJOKS2dYZQp550rIcA==" workbookSaltValue="LCSk2zjG6CwKf9OcgYZWGg==" workbookSpinCount="100000" lockStructure="1"/>
  <bookViews>
    <workbookView xWindow="-60" yWindow="-60" windowWidth="28920" windowHeight="15720" tabRatio="700" activeTab="2" xr2:uid="{00000000-000D-0000-FFFF-FFFF00000000}"/>
  </bookViews>
  <sheets>
    <sheet name="CONTRACTACIO 1r TR 2025" sheetId="1" r:id="rId1"/>
    <sheet name="CONTRACTACIO 2n TR 2025" sheetId="4" r:id="rId2"/>
    <sheet name="CONTRACTACIO 3r TR 2025" sheetId="5" r:id="rId3"/>
    <sheet name="CONTRACTACIO 4t TR 2025" sheetId="6" r:id="rId4"/>
    <sheet name="2025 - CONTRACTACIÓ ANUAL" sheetId="7" r:id="rId5"/>
  </sheets>
  <definedNames>
    <definedName name="_xlnm.Print_Area" localSheetId="4">'2025 - CONTRACTACIÓ ANUAL'!$A$1:$AE$51</definedName>
    <definedName name="_xlnm.Print_Area" localSheetId="0">'CONTRACTACIO 1r TR 2025'!$A$1:$AE$48</definedName>
    <definedName name="_xlnm.Print_Area" localSheetId="1">'CONTRACTACIO 2n TR 2025'!$A$1:$AE$48</definedName>
    <definedName name="_xlnm.Print_Area" localSheetId="2">'CONTRACTACIO 3r TR 2025'!$A$1:$AE$48</definedName>
    <definedName name="_xlnm.Print_Area" localSheetId="3">'CONTRACTACIO 4t TR 2025'!$A$1:$AE$48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6" l="1"/>
  <c r="C5" i="5"/>
  <c r="C5" i="4"/>
  <c r="A7" i="7"/>
  <c r="B46" i="7" l="1"/>
  <c r="G24" i="7"/>
  <c r="H24" i="7"/>
  <c r="I24" i="7"/>
  <c r="D46" i="7" s="1"/>
  <c r="J24" i="7"/>
  <c r="K24" i="7"/>
  <c r="L24" i="7"/>
  <c r="M24" i="7" s="1"/>
  <c r="N24" i="7"/>
  <c r="O24" i="7"/>
  <c r="E46" i="7" s="1"/>
  <c r="P24" i="7"/>
  <c r="Q24" i="7"/>
  <c r="R24" i="7" s="1"/>
  <c r="S24" i="7"/>
  <c r="T24" i="7"/>
  <c r="U24" i="7" s="1"/>
  <c r="V24" i="7"/>
  <c r="W24" i="7" s="1"/>
  <c r="X24" i="7"/>
  <c r="Y24" i="7"/>
  <c r="Z24" i="7" s="1"/>
  <c r="AA24" i="7"/>
  <c r="AB24" i="7" s="1"/>
  <c r="AC24" i="7"/>
  <c r="AD24" i="7"/>
  <c r="AE24" i="7" s="1"/>
  <c r="E46" i="6"/>
  <c r="F46" i="6" s="1"/>
  <c r="D46" i="6"/>
  <c r="B46" i="6"/>
  <c r="C46" i="6" s="1"/>
  <c r="AE24" i="6"/>
  <c r="AB24" i="6"/>
  <c r="Z24" i="6"/>
  <c r="W24" i="6"/>
  <c r="U24" i="6"/>
  <c r="R24" i="6"/>
  <c r="P24" i="6"/>
  <c r="M24" i="6"/>
  <c r="K24" i="6"/>
  <c r="H24" i="6"/>
  <c r="F24" i="6"/>
  <c r="C24" i="6"/>
  <c r="E46" i="5"/>
  <c r="F46" i="5" s="1"/>
  <c r="D46" i="5"/>
  <c r="B46" i="5"/>
  <c r="C46" i="5" s="1"/>
  <c r="AE24" i="5"/>
  <c r="AB24" i="5"/>
  <c r="Z24" i="5"/>
  <c r="W24" i="5"/>
  <c r="U24" i="5"/>
  <c r="R24" i="5"/>
  <c r="P24" i="5"/>
  <c r="M24" i="5"/>
  <c r="K24" i="5"/>
  <c r="H24" i="5"/>
  <c r="F24" i="5"/>
  <c r="C24" i="5"/>
  <c r="E46" i="4"/>
  <c r="F46" i="4" s="1"/>
  <c r="D46" i="4"/>
  <c r="B46" i="4"/>
  <c r="C46" i="4" s="1"/>
  <c r="AE24" i="4"/>
  <c r="AB24" i="4"/>
  <c r="Z24" i="4"/>
  <c r="W24" i="4"/>
  <c r="U24" i="4"/>
  <c r="R24" i="4"/>
  <c r="P24" i="4"/>
  <c r="M24" i="4"/>
  <c r="K24" i="4"/>
  <c r="H24" i="4"/>
  <c r="F24" i="4"/>
  <c r="C24" i="4"/>
  <c r="AE24" i="1"/>
  <c r="AB24" i="1"/>
  <c r="Z24" i="1"/>
  <c r="W24" i="1"/>
  <c r="U24" i="1"/>
  <c r="R24" i="1"/>
  <c r="P24" i="1"/>
  <c r="M24" i="1"/>
  <c r="K24" i="1"/>
  <c r="H24" i="1"/>
  <c r="F24" i="1"/>
  <c r="C24" i="1"/>
  <c r="E46" i="1"/>
  <c r="F46" i="1" s="1"/>
  <c r="D46" i="1"/>
  <c r="B46" i="1"/>
  <c r="C46" i="1" s="1"/>
  <c r="B45" i="1"/>
  <c r="C45" i="1" s="1"/>
  <c r="E45" i="1"/>
  <c r="F45" i="1" s="1"/>
  <c r="D45" i="1"/>
  <c r="E45" i="6" l="1"/>
  <c r="F45" i="6"/>
  <c r="D45" i="6"/>
  <c r="B45" i="6"/>
  <c r="C45" i="6"/>
  <c r="E45" i="5"/>
  <c r="F45" i="5" s="1"/>
  <c r="D45" i="5"/>
  <c r="B45" i="5"/>
  <c r="C45" i="5" s="1"/>
  <c r="E45" i="4"/>
  <c r="F45" i="4"/>
  <c r="D45" i="4"/>
  <c r="B45" i="4"/>
  <c r="C45" i="4" s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K23" i="7" s="1"/>
  <c r="I23" i="7"/>
  <c r="G23" i="7"/>
  <c r="H23" i="7" s="1"/>
  <c r="E23" i="7"/>
  <c r="F23" i="7" s="1"/>
  <c r="D23" i="7"/>
  <c r="B23" i="7"/>
  <c r="C23" i="7" s="1"/>
  <c r="B8" i="7"/>
  <c r="B8" i="6"/>
  <c r="B8" i="5"/>
  <c r="B8" i="4"/>
  <c r="AD22" i="7"/>
  <c r="AE22" i="7" s="1"/>
  <c r="AC22" i="7"/>
  <c r="AA22" i="7"/>
  <c r="AB22" i="7" s="1"/>
  <c r="Y22" i="7"/>
  <c r="Z22" i="7" s="1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I22" i="7"/>
  <c r="G22" i="7"/>
  <c r="E22" i="7"/>
  <c r="F22" i="7" s="1"/>
  <c r="D22" i="7"/>
  <c r="B22" i="7"/>
  <c r="E44" i="6"/>
  <c r="D44" i="6"/>
  <c r="B44" i="6"/>
  <c r="AE22" i="6"/>
  <c r="AB22" i="6"/>
  <c r="Z22" i="6"/>
  <c r="W22" i="6"/>
  <c r="U22" i="6"/>
  <c r="R22" i="6"/>
  <c r="P22" i="6"/>
  <c r="M22" i="6"/>
  <c r="E44" i="5"/>
  <c r="F44" i="5" s="1"/>
  <c r="D44" i="5"/>
  <c r="B44" i="5"/>
  <c r="AE22" i="5"/>
  <c r="AB22" i="5"/>
  <c r="Z22" i="5"/>
  <c r="W22" i="5"/>
  <c r="U22" i="5"/>
  <c r="R22" i="5"/>
  <c r="P22" i="5"/>
  <c r="M22" i="5"/>
  <c r="F22" i="5"/>
  <c r="C22" i="5"/>
  <c r="E44" i="4"/>
  <c r="D44" i="4"/>
  <c r="B44" i="4"/>
  <c r="C44" i="4" s="1"/>
  <c r="AE22" i="4"/>
  <c r="AB22" i="4"/>
  <c r="Z22" i="4"/>
  <c r="W22" i="4"/>
  <c r="U22" i="4"/>
  <c r="R22" i="4"/>
  <c r="P22" i="4"/>
  <c r="M22" i="4"/>
  <c r="F22" i="4"/>
  <c r="C22" i="4"/>
  <c r="E44" i="1"/>
  <c r="D44" i="1"/>
  <c r="B44" i="1"/>
  <c r="C44" i="1" s="1"/>
  <c r="AE22" i="1"/>
  <c r="AB22" i="1"/>
  <c r="Z22" i="1"/>
  <c r="W22" i="1"/>
  <c r="U22" i="1"/>
  <c r="R22" i="1"/>
  <c r="P22" i="1"/>
  <c r="M22" i="1"/>
  <c r="C13" i="4"/>
  <c r="B26" i="1"/>
  <c r="B16" i="7"/>
  <c r="C16" i="7" s="1"/>
  <c r="D16" i="7"/>
  <c r="J25" i="7"/>
  <c r="E25" i="7"/>
  <c r="O25" i="7"/>
  <c r="P25" i="7" s="1"/>
  <c r="T25" i="7"/>
  <c r="U25" i="7" s="1"/>
  <c r="Y25" i="7"/>
  <c r="Z25" i="7" s="1"/>
  <c r="AD25" i="7"/>
  <c r="AE25" i="7" s="1"/>
  <c r="E13" i="7"/>
  <c r="J13" i="7"/>
  <c r="O13" i="7"/>
  <c r="T13" i="7"/>
  <c r="U13" i="7" s="1"/>
  <c r="Y13" i="7"/>
  <c r="Z13" i="7" s="1"/>
  <c r="AD13" i="7"/>
  <c r="AE13" i="7" s="1"/>
  <c r="E20" i="7"/>
  <c r="J20" i="7"/>
  <c r="O20" i="7"/>
  <c r="AD20" i="7"/>
  <c r="AE20" i="7" s="1"/>
  <c r="T20" i="7"/>
  <c r="U20" i="7" s="1"/>
  <c r="Y20" i="7"/>
  <c r="E21" i="7"/>
  <c r="F21" i="7" s="1"/>
  <c r="J21" i="7"/>
  <c r="K21" i="7" s="1"/>
  <c r="O21" i="7"/>
  <c r="P21" i="7" s="1"/>
  <c r="AD21" i="7"/>
  <c r="AE21" i="7" s="1"/>
  <c r="T21" i="7"/>
  <c r="U21" i="7" s="1"/>
  <c r="Y21" i="7"/>
  <c r="Z21" i="7" s="1"/>
  <c r="J14" i="7"/>
  <c r="O14" i="7"/>
  <c r="E14" i="7"/>
  <c r="T14" i="7"/>
  <c r="U14" i="7" s="1"/>
  <c r="Y14" i="7"/>
  <c r="Z14" i="7" s="1"/>
  <c r="AD14" i="7"/>
  <c r="AE14" i="7" s="1"/>
  <c r="J15" i="7"/>
  <c r="O15" i="7"/>
  <c r="E15" i="7"/>
  <c r="T15" i="7"/>
  <c r="U15" i="7" s="1"/>
  <c r="Y15" i="7"/>
  <c r="Z15" i="7" s="1"/>
  <c r="AD15" i="7"/>
  <c r="AE15" i="7" s="1"/>
  <c r="J16" i="7"/>
  <c r="K16" i="7" s="1"/>
  <c r="O16" i="7"/>
  <c r="E16" i="7"/>
  <c r="F16" i="7" s="1"/>
  <c r="T16" i="7"/>
  <c r="U16" i="7" s="1"/>
  <c r="Y16" i="7"/>
  <c r="Z16" i="7" s="1"/>
  <c r="AD16" i="7"/>
  <c r="J17" i="7"/>
  <c r="K17" i="7" s="1"/>
  <c r="O17" i="7"/>
  <c r="P17" i="7" s="1"/>
  <c r="E17" i="7"/>
  <c r="F17" i="7" s="1"/>
  <c r="T17" i="7"/>
  <c r="U17" i="7" s="1"/>
  <c r="Y17" i="7"/>
  <c r="Z17" i="7" s="1"/>
  <c r="AD17" i="7"/>
  <c r="AE17" i="7" s="1"/>
  <c r="J18" i="7"/>
  <c r="K18" i="7" s="1"/>
  <c r="O18" i="7"/>
  <c r="AD18" i="7"/>
  <c r="E18" i="7"/>
  <c r="F18" i="7" s="1"/>
  <c r="T18" i="7"/>
  <c r="U18" i="7" s="1"/>
  <c r="Y18" i="7"/>
  <c r="Z18" i="7" s="1"/>
  <c r="J19" i="7"/>
  <c r="O19" i="7"/>
  <c r="AD19" i="7"/>
  <c r="AE19" i="7" s="1"/>
  <c r="E19" i="7"/>
  <c r="F19" i="7" s="1"/>
  <c r="T19" i="7"/>
  <c r="U19" i="7" s="1"/>
  <c r="Y19" i="7"/>
  <c r="Z19" i="7" s="1"/>
  <c r="I25" i="7"/>
  <c r="D25" i="7"/>
  <c r="N25" i="7"/>
  <c r="S25" i="7"/>
  <c r="X25" i="7"/>
  <c r="AC25" i="7"/>
  <c r="I16" i="7"/>
  <c r="N16" i="7"/>
  <c r="S16" i="7"/>
  <c r="X16" i="7"/>
  <c r="AC16" i="7"/>
  <c r="D13" i="7"/>
  <c r="I13" i="7"/>
  <c r="N13" i="7"/>
  <c r="S13" i="7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AC17" i="7"/>
  <c r="I18" i="7"/>
  <c r="N18" i="7"/>
  <c r="AC18" i="7"/>
  <c r="D18" i="7"/>
  <c r="S18" i="7"/>
  <c r="X18" i="7"/>
  <c r="I19" i="7"/>
  <c r="N19" i="7"/>
  <c r="AC19" i="7"/>
  <c r="D19" i="7"/>
  <c r="S19" i="7"/>
  <c r="X19" i="7"/>
  <c r="G25" i="7"/>
  <c r="B25" i="7"/>
  <c r="C25" i="7" s="1"/>
  <c r="L25" i="7"/>
  <c r="M25" i="7" s="1"/>
  <c r="Q25" i="7"/>
  <c r="R25" i="7" s="1"/>
  <c r="V25" i="7"/>
  <c r="W25" i="7" s="1"/>
  <c r="AA25" i="7"/>
  <c r="AB25" i="7" s="1"/>
  <c r="G16" i="7"/>
  <c r="L16" i="7"/>
  <c r="Q16" i="7"/>
  <c r="R16" i="7" s="1"/>
  <c r="V16" i="7"/>
  <c r="W16" i="7" s="1"/>
  <c r="AA16" i="7"/>
  <c r="AB16" i="7" s="1"/>
  <c r="B13" i="7"/>
  <c r="C13" i="7" s="1"/>
  <c r="G13" i="7"/>
  <c r="L13" i="7"/>
  <c r="Q13" i="7"/>
  <c r="V13" i="7"/>
  <c r="W13" i="7" s="1"/>
  <c r="AA13" i="7"/>
  <c r="AB13" i="7" s="1"/>
  <c r="B20" i="7"/>
  <c r="G20" i="7"/>
  <c r="L20" i="7"/>
  <c r="AA20" i="7"/>
  <c r="AB20" i="7" s="1"/>
  <c r="Q20" i="7"/>
  <c r="R20" i="7" s="1"/>
  <c r="V20" i="7"/>
  <c r="W20" i="7" s="1"/>
  <c r="B21" i="7"/>
  <c r="C21" i="7" s="1"/>
  <c r="G21" i="7"/>
  <c r="H21" i="7" s="1"/>
  <c r="L21" i="7"/>
  <c r="M21" i="7" s="1"/>
  <c r="AA21" i="7"/>
  <c r="AB21" i="7" s="1"/>
  <c r="Q21" i="7"/>
  <c r="R21" i="7" s="1"/>
  <c r="V21" i="7"/>
  <c r="W21" i="7" s="1"/>
  <c r="G14" i="7"/>
  <c r="L14" i="7"/>
  <c r="B14" i="7"/>
  <c r="Q14" i="7"/>
  <c r="R14" i="7" s="1"/>
  <c r="V14" i="7"/>
  <c r="W14" i="7" s="1"/>
  <c r="AA14" i="7"/>
  <c r="AB14" i="7" s="1"/>
  <c r="G15" i="7"/>
  <c r="L15" i="7"/>
  <c r="B15" i="7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R17" i="7" s="1"/>
  <c r="V17" i="7"/>
  <c r="W17" i="7" s="1"/>
  <c r="AA17" i="7"/>
  <c r="AB17" i="7" s="1"/>
  <c r="G18" i="7"/>
  <c r="H18" i="7" s="1"/>
  <c r="L18" i="7"/>
  <c r="M18" i="7" s="1"/>
  <c r="AA18" i="7"/>
  <c r="B18" i="7"/>
  <c r="C18" i="7" s="1"/>
  <c r="Q18" i="7"/>
  <c r="R18" i="7" s="1"/>
  <c r="V18" i="7"/>
  <c r="W18" i="7" s="1"/>
  <c r="G19" i="7"/>
  <c r="L19" i="7"/>
  <c r="AA19" i="7"/>
  <c r="AB19" i="7" s="1"/>
  <c r="B19" i="7"/>
  <c r="C19" i="7" s="1"/>
  <c r="Q19" i="7"/>
  <c r="R19" i="7" s="1"/>
  <c r="V19" i="7"/>
  <c r="W19" i="7" s="1"/>
  <c r="J26" i="6"/>
  <c r="O36" i="6" s="1"/>
  <c r="P36" i="6" s="1"/>
  <c r="K20" i="6"/>
  <c r="E26" i="6"/>
  <c r="O26" i="6"/>
  <c r="O37" i="6" s="1"/>
  <c r="Y26" i="6"/>
  <c r="O39" i="6"/>
  <c r="P39" i="6" s="1"/>
  <c r="T26" i="6"/>
  <c r="O38" i="6" s="1"/>
  <c r="P38" i="6" s="1"/>
  <c r="AD26" i="6"/>
  <c r="O40" i="6" s="1"/>
  <c r="P40" i="6" s="1"/>
  <c r="I26" i="6"/>
  <c r="N36" i="6" s="1"/>
  <c r="D26" i="6"/>
  <c r="N35" i="6" s="1"/>
  <c r="N26" i="6"/>
  <c r="N37" i="6" s="1"/>
  <c r="X26" i="6"/>
  <c r="N39" i="6" s="1"/>
  <c r="S26" i="6"/>
  <c r="N38" i="6" s="1"/>
  <c r="AC26" i="6"/>
  <c r="N40" i="6"/>
  <c r="G26" i="6"/>
  <c r="H15" i="6"/>
  <c r="B26" i="6"/>
  <c r="L35" i="6" s="1"/>
  <c r="M35" i="6" s="1"/>
  <c r="L26" i="6"/>
  <c r="L37" i="6" s="1"/>
  <c r="V26" i="6"/>
  <c r="L39" i="6"/>
  <c r="M39" i="6" s="1"/>
  <c r="Q26" i="6"/>
  <c r="L38" i="6" s="1"/>
  <c r="M38" i="6" s="1"/>
  <c r="AA26" i="6"/>
  <c r="L40" i="6" s="1"/>
  <c r="M40" i="6" s="1"/>
  <c r="E47" i="6"/>
  <c r="F47" i="6" s="1"/>
  <c r="E35" i="6"/>
  <c r="F35" i="6" s="1"/>
  <c r="E36" i="6"/>
  <c r="E37" i="6"/>
  <c r="E38" i="6"/>
  <c r="E39" i="6"/>
  <c r="F39" i="6"/>
  <c r="E40" i="6"/>
  <c r="F40" i="6" s="1"/>
  <c r="E41" i="6"/>
  <c r="E42" i="6"/>
  <c r="E43" i="6"/>
  <c r="D47" i="6"/>
  <c r="D35" i="6"/>
  <c r="D36" i="6"/>
  <c r="D37" i="6"/>
  <c r="D38" i="6"/>
  <c r="D39" i="6"/>
  <c r="D40" i="6"/>
  <c r="D41" i="6"/>
  <c r="D42" i="6"/>
  <c r="D43" i="6"/>
  <c r="B47" i="6"/>
  <c r="B43" i="6"/>
  <c r="C43" i="6" s="1"/>
  <c r="B35" i="6"/>
  <c r="C35" i="6" s="1"/>
  <c r="B36" i="6"/>
  <c r="B37" i="6"/>
  <c r="C37" i="6" s="1"/>
  <c r="B38" i="6"/>
  <c r="B39" i="6"/>
  <c r="C39" i="6" s="1"/>
  <c r="B40" i="6"/>
  <c r="B41" i="6"/>
  <c r="B42" i="6"/>
  <c r="C42" i="6" s="1"/>
  <c r="AE13" i="6"/>
  <c r="AE14" i="6"/>
  <c r="AE15" i="6"/>
  <c r="AE16" i="6"/>
  <c r="AE17" i="6"/>
  <c r="AE18" i="6"/>
  <c r="AE19" i="6"/>
  <c r="AE20" i="6"/>
  <c r="AE21" i="6"/>
  <c r="AE25" i="6"/>
  <c r="AB13" i="6"/>
  <c r="AB14" i="6"/>
  <c r="AB15" i="6"/>
  <c r="AB16" i="6"/>
  <c r="AB17" i="6"/>
  <c r="AB26" i="6" s="1"/>
  <c r="AB18" i="6"/>
  <c r="AB19" i="6"/>
  <c r="AB20" i="6"/>
  <c r="AB21" i="6"/>
  <c r="AB25" i="6"/>
  <c r="Z13" i="6"/>
  <c r="Z14" i="6"/>
  <c r="Z15" i="6"/>
  <c r="Z16" i="6"/>
  <c r="Z17" i="6"/>
  <c r="Z19" i="6"/>
  <c r="Z20" i="6"/>
  <c r="Z25" i="6"/>
  <c r="W13" i="6"/>
  <c r="W14" i="6"/>
  <c r="W15" i="6"/>
  <c r="W16" i="6"/>
  <c r="W17" i="6"/>
  <c r="W20" i="6"/>
  <c r="W21" i="6"/>
  <c r="W25" i="6"/>
  <c r="U14" i="6"/>
  <c r="U15" i="6"/>
  <c r="U17" i="6"/>
  <c r="U18" i="6"/>
  <c r="U19" i="6"/>
  <c r="U20" i="6"/>
  <c r="U21" i="6"/>
  <c r="U25" i="6"/>
  <c r="R13" i="6"/>
  <c r="R14" i="6"/>
  <c r="R15" i="6"/>
  <c r="R17" i="6"/>
  <c r="R18" i="6"/>
  <c r="R19" i="6"/>
  <c r="R20" i="6"/>
  <c r="R21" i="6"/>
  <c r="R25" i="6"/>
  <c r="P13" i="6"/>
  <c r="P15" i="6"/>
  <c r="P16" i="6"/>
  <c r="P18" i="6"/>
  <c r="P20" i="6"/>
  <c r="P21" i="6"/>
  <c r="P25" i="6"/>
  <c r="M14" i="6"/>
  <c r="M15" i="6"/>
  <c r="M16" i="6"/>
  <c r="M19" i="6"/>
  <c r="M20" i="6"/>
  <c r="M21" i="6"/>
  <c r="M25" i="6"/>
  <c r="K16" i="6"/>
  <c r="K17" i="6"/>
  <c r="H16" i="6"/>
  <c r="H17" i="6"/>
  <c r="H21" i="6"/>
  <c r="F15" i="6"/>
  <c r="F16" i="6"/>
  <c r="F17" i="6"/>
  <c r="F18" i="6"/>
  <c r="F19" i="6"/>
  <c r="F20" i="6"/>
  <c r="F21" i="6"/>
  <c r="F25" i="6"/>
  <c r="C14" i="6"/>
  <c r="C15" i="6"/>
  <c r="C16" i="6"/>
  <c r="C17" i="6"/>
  <c r="C18" i="6"/>
  <c r="C19" i="6"/>
  <c r="C21" i="6"/>
  <c r="C25" i="6"/>
  <c r="AD26" i="5"/>
  <c r="O40" i="5" s="1"/>
  <c r="P40" i="5" s="1"/>
  <c r="AC26" i="5"/>
  <c r="N40" i="5" s="1"/>
  <c r="AA26" i="5"/>
  <c r="L40" i="5" s="1"/>
  <c r="M40" i="5" s="1"/>
  <c r="E26" i="5"/>
  <c r="O35" i="5" s="1"/>
  <c r="J26" i="5"/>
  <c r="O36" i="5" s="1"/>
  <c r="O26" i="5"/>
  <c r="O37" i="5" s="1"/>
  <c r="T26" i="5"/>
  <c r="O38" i="5"/>
  <c r="P38" i="5" s="1"/>
  <c r="Y26" i="5"/>
  <c r="O39" i="5" s="1"/>
  <c r="P39" i="5" s="1"/>
  <c r="Z18" i="5"/>
  <c r="D26" i="5"/>
  <c r="N35" i="5" s="1"/>
  <c r="I26" i="5"/>
  <c r="N36" i="5" s="1"/>
  <c r="N26" i="5"/>
  <c r="N37" i="5" s="1"/>
  <c r="S26" i="5"/>
  <c r="N38" i="5" s="1"/>
  <c r="X26" i="5"/>
  <c r="N39" i="5" s="1"/>
  <c r="B26" i="5"/>
  <c r="L35" i="5" s="1"/>
  <c r="G26" i="5"/>
  <c r="H19" i="5" s="1"/>
  <c r="L26" i="5"/>
  <c r="L37" i="5" s="1"/>
  <c r="Q26" i="5"/>
  <c r="L38" i="5" s="1"/>
  <c r="M38" i="5" s="1"/>
  <c r="V26" i="5"/>
  <c r="L39" i="5" s="1"/>
  <c r="M39" i="5" s="1"/>
  <c r="E35" i="5"/>
  <c r="E36" i="5"/>
  <c r="E37" i="5"/>
  <c r="E42" i="5"/>
  <c r="E43" i="5"/>
  <c r="E40" i="5"/>
  <c r="E41" i="5"/>
  <c r="E47" i="5"/>
  <c r="E38" i="5"/>
  <c r="E39" i="5"/>
  <c r="F39" i="5"/>
  <c r="D35" i="5"/>
  <c r="D36" i="5"/>
  <c r="D37" i="5"/>
  <c r="D42" i="5"/>
  <c r="D43" i="5"/>
  <c r="D40" i="5"/>
  <c r="D41" i="5"/>
  <c r="D47" i="5"/>
  <c r="D38" i="5"/>
  <c r="D39" i="5"/>
  <c r="B35" i="5"/>
  <c r="B36" i="5"/>
  <c r="B37" i="5"/>
  <c r="B42" i="5"/>
  <c r="B43" i="5"/>
  <c r="C43" i="5" s="1"/>
  <c r="B47" i="5"/>
  <c r="B40" i="5"/>
  <c r="C40" i="5" s="1"/>
  <c r="B41" i="5"/>
  <c r="B38" i="5"/>
  <c r="B39" i="5"/>
  <c r="C39" i="5" s="1"/>
  <c r="AE25" i="5"/>
  <c r="AB25" i="5"/>
  <c r="Z25" i="5"/>
  <c r="W25" i="5"/>
  <c r="U25" i="5"/>
  <c r="R25" i="5"/>
  <c r="P25" i="5"/>
  <c r="M25" i="5"/>
  <c r="K25" i="5"/>
  <c r="F25" i="5"/>
  <c r="C25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P20" i="5"/>
  <c r="M16" i="5"/>
  <c r="M17" i="5"/>
  <c r="M18" i="5"/>
  <c r="M21" i="5"/>
  <c r="K16" i="5"/>
  <c r="K17" i="5"/>
  <c r="H16" i="5"/>
  <c r="H17" i="5"/>
  <c r="H21" i="5"/>
  <c r="F13" i="5"/>
  <c r="F15" i="5"/>
  <c r="F16" i="5"/>
  <c r="F17" i="5"/>
  <c r="F18" i="5"/>
  <c r="F19" i="5"/>
  <c r="C15" i="5"/>
  <c r="C16" i="5"/>
  <c r="C17" i="5"/>
  <c r="C18" i="5"/>
  <c r="C19" i="5"/>
  <c r="C21" i="5"/>
  <c r="E47" i="4"/>
  <c r="E35" i="4"/>
  <c r="E36" i="4"/>
  <c r="E37" i="4"/>
  <c r="F37" i="4" s="1"/>
  <c r="E38" i="4"/>
  <c r="F38" i="4" s="1"/>
  <c r="E39" i="4"/>
  <c r="F39" i="4" s="1"/>
  <c r="E40" i="4"/>
  <c r="E41" i="4"/>
  <c r="E42" i="4"/>
  <c r="E43" i="4"/>
  <c r="F43" i="4" s="1"/>
  <c r="D47" i="4"/>
  <c r="B47" i="4"/>
  <c r="B43" i="4"/>
  <c r="C43" i="4" s="1"/>
  <c r="B35" i="4"/>
  <c r="B36" i="4"/>
  <c r="B37" i="4"/>
  <c r="B38" i="4"/>
  <c r="C38" i="4" s="1"/>
  <c r="B39" i="4"/>
  <c r="B40" i="4"/>
  <c r="B41" i="4"/>
  <c r="B42" i="4"/>
  <c r="AE13" i="4"/>
  <c r="AE14" i="4"/>
  <c r="AE15" i="4"/>
  <c r="AE16" i="4"/>
  <c r="AE17" i="4"/>
  <c r="AE18" i="4"/>
  <c r="AE19" i="4"/>
  <c r="AE20" i="4"/>
  <c r="AE21" i="4"/>
  <c r="AE25" i="4"/>
  <c r="AD26" i="4"/>
  <c r="O40" i="4" s="1"/>
  <c r="AC26" i="4"/>
  <c r="N40" i="4" s="1"/>
  <c r="AB13" i="4"/>
  <c r="AB14" i="4"/>
  <c r="AB15" i="4"/>
  <c r="AB16" i="4"/>
  <c r="AB17" i="4"/>
  <c r="AB18" i="4"/>
  <c r="AB19" i="4"/>
  <c r="AB20" i="4"/>
  <c r="AB21" i="4"/>
  <c r="AB25" i="4"/>
  <c r="AA26" i="4"/>
  <c r="L40" i="4" s="1"/>
  <c r="M40" i="4" s="1"/>
  <c r="Z13" i="4"/>
  <c r="Z14" i="4"/>
  <c r="Z15" i="4"/>
  <c r="Z16" i="4"/>
  <c r="Z18" i="4"/>
  <c r="Z19" i="4"/>
  <c r="Y26" i="4"/>
  <c r="Z20" i="4"/>
  <c r="Z25" i="4"/>
  <c r="X26" i="4"/>
  <c r="N39" i="4" s="1"/>
  <c r="W13" i="4"/>
  <c r="W14" i="4"/>
  <c r="W15" i="4"/>
  <c r="W16" i="4"/>
  <c r="W18" i="4"/>
  <c r="W19" i="4"/>
  <c r="V26" i="4"/>
  <c r="L39" i="4" s="1"/>
  <c r="M39" i="4" s="1"/>
  <c r="W21" i="4"/>
  <c r="W25" i="4"/>
  <c r="T26" i="4"/>
  <c r="O38" i="4" s="1"/>
  <c r="P38" i="4" s="1"/>
  <c r="U13" i="4"/>
  <c r="U14" i="4"/>
  <c r="U15" i="4"/>
  <c r="U16" i="4"/>
  <c r="U17" i="4"/>
  <c r="U18" i="4"/>
  <c r="U19" i="4"/>
  <c r="U20" i="4"/>
  <c r="U21" i="4"/>
  <c r="U25" i="4"/>
  <c r="S26" i="4"/>
  <c r="N38" i="4" s="1"/>
  <c r="Q26" i="4"/>
  <c r="L38" i="4" s="1"/>
  <c r="M38" i="4" s="1"/>
  <c r="R13" i="4"/>
  <c r="R14" i="4"/>
  <c r="R15" i="4"/>
  <c r="R16" i="4"/>
  <c r="R17" i="4"/>
  <c r="R18" i="4"/>
  <c r="R19" i="4"/>
  <c r="R20" i="4"/>
  <c r="R21" i="4"/>
  <c r="R25" i="4"/>
  <c r="O26" i="4"/>
  <c r="O37" i="4" s="1"/>
  <c r="P17" i="4"/>
  <c r="P25" i="4"/>
  <c r="N26" i="4"/>
  <c r="N37" i="4" s="1"/>
  <c r="L26" i="4"/>
  <c r="L37" i="4" s="1"/>
  <c r="M15" i="4"/>
  <c r="M16" i="4"/>
  <c r="M17" i="4"/>
  <c r="M18" i="4"/>
  <c r="M21" i="4"/>
  <c r="M25" i="4"/>
  <c r="J26" i="4"/>
  <c r="O36" i="4" s="1"/>
  <c r="K16" i="4"/>
  <c r="K17" i="4"/>
  <c r="I26" i="4"/>
  <c r="N36" i="4" s="1"/>
  <c r="G26" i="4"/>
  <c r="H20" i="4" s="1"/>
  <c r="H16" i="4"/>
  <c r="H17" i="4"/>
  <c r="H21" i="4"/>
  <c r="E26" i="4"/>
  <c r="O35" i="4" s="1"/>
  <c r="F18" i="4"/>
  <c r="F13" i="4"/>
  <c r="F16" i="4"/>
  <c r="F17" i="4"/>
  <c r="F19" i="4"/>
  <c r="F21" i="4"/>
  <c r="F25" i="4"/>
  <c r="D26" i="4"/>
  <c r="N35" i="4" s="1"/>
  <c r="B26" i="4"/>
  <c r="L35" i="4" s="1"/>
  <c r="C16" i="4"/>
  <c r="C17" i="4"/>
  <c r="C19" i="4"/>
  <c r="C21" i="4"/>
  <c r="C25" i="4"/>
  <c r="D35" i="4"/>
  <c r="D36" i="4"/>
  <c r="D37" i="4"/>
  <c r="D38" i="4"/>
  <c r="D39" i="4"/>
  <c r="D40" i="4"/>
  <c r="D41" i="4"/>
  <c r="D42" i="4"/>
  <c r="D43" i="4"/>
  <c r="J26" i="1"/>
  <c r="O36" i="1" s="1"/>
  <c r="K22" i="1"/>
  <c r="O26" i="1"/>
  <c r="O37" i="1" s="1"/>
  <c r="E26" i="1"/>
  <c r="O35" i="1" s="1"/>
  <c r="Y26" i="1"/>
  <c r="O39" i="1" s="1"/>
  <c r="P39" i="1" s="1"/>
  <c r="I26" i="1"/>
  <c r="N36" i="1" s="1"/>
  <c r="N26" i="1"/>
  <c r="N37" i="1" s="1"/>
  <c r="D26" i="1"/>
  <c r="N35" i="1" s="1"/>
  <c r="X26" i="1"/>
  <c r="N39" i="1"/>
  <c r="G26" i="1"/>
  <c r="L36" i="1" s="1"/>
  <c r="H22" i="1"/>
  <c r="L26" i="1"/>
  <c r="L37" i="1" s="1"/>
  <c r="M20" i="1"/>
  <c r="V26" i="1"/>
  <c r="L39" i="1"/>
  <c r="Q26" i="1"/>
  <c r="L38" i="1"/>
  <c r="M38" i="1" s="1"/>
  <c r="AE25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5" i="1"/>
  <c r="Z25" i="1"/>
  <c r="Z21" i="1"/>
  <c r="Z20" i="1"/>
  <c r="Z19" i="1"/>
  <c r="Z18" i="1"/>
  <c r="Z17" i="1"/>
  <c r="Z16" i="1"/>
  <c r="Z15" i="1"/>
  <c r="Z14" i="1"/>
  <c r="Z26" i="1" s="1"/>
  <c r="W25" i="1"/>
  <c r="W21" i="1"/>
  <c r="W20" i="1"/>
  <c r="W19" i="1"/>
  <c r="W18" i="1"/>
  <c r="W17" i="1"/>
  <c r="W16" i="1"/>
  <c r="W15" i="1"/>
  <c r="W14" i="1"/>
  <c r="U25" i="1"/>
  <c r="R25" i="1"/>
  <c r="R21" i="1"/>
  <c r="R20" i="1"/>
  <c r="R19" i="1"/>
  <c r="R18" i="1"/>
  <c r="R17" i="1"/>
  <c r="R16" i="1"/>
  <c r="R15" i="1"/>
  <c r="R14" i="1"/>
  <c r="P25" i="1"/>
  <c r="P21" i="1"/>
  <c r="P19" i="1"/>
  <c r="P18" i="1"/>
  <c r="P17" i="1"/>
  <c r="P14" i="1"/>
  <c r="M25" i="1"/>
  <c r="M21" i="1"/>
  <c r="M19" i="1"/>
  <c r="M18" i="1"/>
  <c r="M17" i="1"/>
  <c r="M16" i="1"/>
  <c r="M15" i="1"/>
  <c r="M14" i="1"/>
  <c r="K25" i="1"/>
  <c r="K18" i="1"/>
  <c r="K17" i="1"/>
  <c r="K16" i="1"/>
  <c r="K14" i="1"/>
  <c r="H21" i="1"/>
  <c r="H17" i="1"/>
  <c r="C25" i="1"/>
  <c r="C21" i="1"/>
  <c r="C20" i="1"/>
  <c r="C19" i="1"/>
  <c r="C18" i="1"/>
  <c r="C17" i="1"/>
  <c r="C16" i="1"/>
  <c r="C15" i="1"/>
  <c r="C14" i="1"/>
  <c r="E47" i="1"/>
  <c r="F47" i="1" s="1"/>
  <c r="E43" i="1"/>
  <c r="E35" i="1"/>
  <c r="E42" i="1"/>
  <c r="E36" i="1"/>
  <c r="F36" i="1" s="1"/>
  <c r="E37" i="1"/>
  <c r="E38" i="1"/>
  <c r="F38" i="1" s="1"/>
  <c r="E39" i="1"/>
  <c r="F39" i="1" s="1"/>
  <c r="E40" i="1"/>
  <c r="E41" i="1"/>
  <c r="D47" i="1"/>
  <c r="D43" i="1"/>
  <c r="D35" i="1"/>
  <c r="D42" i="1"/>
  <c r="D36" i="1"/>
  <c r="D37" i="1"/>
  <c r="D38" i="1"/>
  <c r="D39" i="1"/>
  <c r="D40" i="1"/>
  <c r="D41" i="1"/>
  <c r="B47" i="1"/>
  <c r="C47" i="1" s="1"/>
  <c r="B43" i="1"/>
  <c r="B35" i="1"/>
  <c r="B42" i="1"/>
  <c r="B36" i="1"/>
  <c r="C36" i="1" s="1"/>
  <c r="B37" i="1"/>
  <c r="B38" i="1"/>
  <c r="B39" i="1"/>
  <c r="C39" i="1" s="1"/>
  <c r="B40" i="1"/>
  <c r="C40" i="1" s="1"/>
  <c r="B41" i="1"/>
  <c r="AE13" i="1"/>
  <c r="AD26" i="1"/>
  <c r="O40" i="1" s="1"/>
  <c r="P40" i="1" s="1"/>
  <c r="AE16" i="1"/>
  <c r="AC26" i="1"/>
  <c r="N40" i="1" s="1"/>
  <c r="AB13" i="1"/>
  <c r="AA26" i="1"/>
  <c r="L40" i="1" s="1"/>
  <c r="M40" i="1" s="1"/>
  <c r="Z13" i="1"/>
  <c r="W13" i="1"/>
  <c r="U13" i="1"/>
  <c r="U14" i="1"/>
  <c r="U15" i="1"/>
  <c r="U16" i="1"/>
  <c r="U17" i="1"/>
  <c r="U18" i="1"/>
  <c r="U19" i="1"/>
  <c r="U20" i="1"/>
  <c r="U21" i="1"/>
  <c r="T26" i="1"/>
  <c r="O38" i="1" s="1"/>
  <c r="P38" i="1" s="1"/>
  <c r="S26" i="1"/>
  <c r="N38" i="1" s="1"/>
  <c r="R13" i="1"/>
  <c r="F14" i="1"/>
  <c r="F15" i="1"/>
  <c r="F16" i="1"/>
  <c r="F17" i="1"/>
  <c r="F18" i="1"/>
  <c r="F19" i="1"/>
  <c r="F21" i="1"/>
  <c r="P16" i="1"/>
  <c r="P16" i="5"/>
  <c r="P16" i="4"/>
  <c r="AE16" i="7"/>
  <c r="F22" i="1"/>
  <c r="F23" i="1"/>
  <c r="F25" i="1"/>
  <c r="C22" i="1"/>
  <c r="C23" i="1"/>
  <c r="O35" i="6"/>
  <c r="F22" i="6"/>
  <c r="C22" i="6"/>
  <c r="H20" i="6"/>
  <c r="H19" i="6"/>
  <c r="M18" i="6"/>
  <c r="M13" i="6"/>
  <c r="P19" i="6"/>
  <c r="P14" i="6"/>
  <c r="Z21" i="6"/>
  <c r="L36" i="6"/>
  <c r="H22" i="6"/>
  <c r="K22" i="6"/>
  <c r="M13" i="5"/>
  <c r="H22" i="5"/>
  <c r="K22" i="5"/>
  <c r="M14" i="4"/>
  <c r="P21" i="4"/>
  <c r="H22" i="4"/>
  <c r="K13" i="4"/>
  <c r="K22" i="4"/>
  <c r="Z21" i="4"/>
  <c r="L35" i="1"/>
  <c r="F20" i="1"/>
  <c r="F13" i="1"/>
  <c r="C13" i="1"/>
  <c r="K21" i="1"/>
  <c r="H16" i="1"/>
  <c r="H14" i="1"/>
  <c r="H18" i="1"/>
  <c r="H25" i="1"/>
  <c r="C43" i="1"/>
  <c r="Z18" i="6"/>
  <c r="C20" i="6"/>
  <c r="C13" i="6"/>
  <c r="F14" i="6"/>
  <c r="K15" i="6"/>
  <c r="R16" i="6"/>
  <c r="U16" i="6"/>
  <c r="U13" i="6"/>
  <c r="H18" i="6"/>
  <c r="H13" i="6"/>
  <c r="H25" i="6"/>
  <c r="H14" i="6"/>
  <c r="K19" i="6"/>
  <c r="K14" i="6"/>
  <c r="K18" i="6"/>
  <c r="K21" i="6"/>
  <c r="K13" i="6"/>
  <c r="F13" i="6"/>
  <c r="W19" i="6"/>
  <c r="W18" i="6"/>
  <c r="K25" i="6"/>
  <c r="F44" i="6"/>
  <c r="H14" i="5"/>
  <c r="H25" i="5"/>
  <c r="H18" i="5"/>
  <c r="K15" i="5"/>
  <c r="K18" i="5"/>
  <c r="K14" i="5"/>
  <c r="K21" i="5"/>
  <c r="P15" i="5"/>
  <c r="P18" i="5"/>
  <c r="P13" i="5"/>
  <c r="P14" i="5"/>
  <c r="H15" i="5"/>
  <c r="W18" i="5"/>
  <c r="R16" i="5"/>
  <c r="C14" i="5"/>
  <c r="C13" i="5"/>
  <c r="AE21" i="5"/>
  <c r="AE20" i="5"/>
  <c r="F21" i="5"/>
  <c r="F20" i="5"/>
  <c r="P21" i="5"/>
  <c r="C44" i="6"/>
  <c r="Z20" i="7"/>
  <c r="P15" i="4"/>
  <c r="H15" i="4"/>
  <c r="H18" i="4"/>
  <c r="K15" i="4"/>
  <c r="K14" i="4"/>
  <c r="K18" i="4"/>
  <c r="C15" i="4"/>
  <c r="F15" i="4"/>
  <c r="P14" i="4"/>
  <c r="P18" i="4"/>
  <c r="H25" i="4"/>
  <c r="K25" i="4"/>
  <c r="C14" i="4"/>
  <c r="F14" i="4"/>
  <c r="F20" i="4"/>
  <c r="K21" i="4"/>
  <c r="W17" i="4"/>
  <c r="O39" i="4"/>
  <c r="P39" i="4" s="1"/>
  <c r="Z17" i="4"/>
  <c r="C18" i="4"/>
  <c r="C20" i="4"/>
  <c r="M13" i="4"/>
  <c r="W20" i="4"/>
  <c r="M20" i="4"/>
  <c r="F44" i="4"/>
  <c r="K22" i="7"/>
  <c r="P16" i="7"/>
  <c r="M16" i="7"/>
  <c r="F44" i="1"/>
  <c r="F25" i="7"/>
  <c r="C22" i="7"/>
  <c r="F43" i="1"/>
  <c r="F40" i="1"/>
  <c r="C44" i="5"/>
  <c r="C37" i="4"/>
  <c r="C38" i="1"/>
  <c r="C15" i="7"/>
  <c r="F38" i="6"/>
  <c r="F42" i="6"/>
  <c r="C40" i="6"/>
  <c r="C38" i="6"/>
  <c r="F41" i="6"/>
  <c r="F36" i="6"/>
  <c r="F43" i="6"/>
  <c r="AB18" i="7"/>
  <c r="C41" i="6"/>
  <c r="C47" i="6"/>
  <c r="M36" i="6"/>
  <c r="C47" i="5"/>
  <c r="F47" i="5"/>
  <c r="C38" i="5"/>
  <c r="F38" i="5"/>
  <c r="F43" i="5"/>
  <c r="C39" i="4"/>
  <c r="F47" i="4"/>
  <c r="C47" i="4"/>
  <c r="C40" i="4"/>
  <c r="F40" i="4"/>
  <c r="R13" i="7"/>
  <c r="H16" i="7"/>
  <c r="H25" i="7"/>
  <c r="M39" i="1"/>
  <c r="M15" i="5" l="1"/>
  <c r="P19" i="5"/>
  <c r="M14" i="5"/>
  <c r="K13" i="5"/>
  <c r="K19" i="5"/>
  <c r="K20" i="5"/>
  <c r="H13" i="5"/>
  <c r="H26" i="5" s="1"/>
  <c r="L36" i="5"/>
  <c r="L41" i="5" s="1"/>
  <c r="M35" i="5" s="1"/>
  <c r="B48" i="5"/>
  <c r="C37" i="5" s="1"/>
  <c r="H20" i="5"/>
  <c r="M19" i="5"/>
  <c r="M20" i="5"/>
  <c r="C20" i="5"/>
  <c r="H13" i="4"/>
  <c r="H14" i="4"/>
  <c r="P20" i="4"/>
  <c r="P26" i="4" s="1"/>
  <c r="P13" i="4"/>
  <c r="K20" i="4"/>
  <c r="L36" i="4"/>
  <c r="L41" i="4" s="1"/>
  <c r="M37" i="4" s="1"/>
  <c r="P19" i="4"/>
  <c r="H19" i="4"/>
  <c r="K19" i="4"/>
  <c r="M19" i="4"/>
  <c r="M26" i="4" s="1"/>
  <c r="P20" i="1"/>
  <c r="K20" i="1"/>
  <c r="H20" i="1"/>
  <c r="K19" i="1"/>
  <c r="K15" i="1"/>
  <c r="H19" i="1"/>
  <c r="P15" i="1"/>
  <c r="H15" i="1"/>
  <c r="P13" i="1"/>
  <c r="K13" i="1"/>
  <c r="H13" i="1"/>
  <c r="AE26" i="6"/>
  <c r="Z26" i="6"/>
  <c r="W26" i="6"/>
  <c r="B48" i="6"/>
  <c r="P26" i="5"/>
  <c r="M26" i="5"/>
  <c r="AE26" i="1"/>
  <c r="W26" i="1"/>
  <c r="R26" i="1"/>
  <c r="U26" i="1"/>
  <c r="U26" i="4"/>
  <c r="D48" i="6"/>
  <c r="D48" i="5"/>
  <c r="M13" i="1"/>
  <c r="M26" i="1" s="1"/>
  <c r="F37" i="6"/>
  <c r="F48" i="6" s="1"/>
  <c r="F26" i="6"/>
  <c r="E48" i="5"/>
  <c r="E48" i="4"/>
  <c r="F35" i="4" s="1"/>
  <c r="P26" i="6"/>
  <c r="C26" i="1"/>
  <c r="W26" i="5"/>
  <c r="C26" i="5"/>
  <c r="E48" i="6"/>
  <c r="AB26" i="1"/>
  <c r="C36" i="6"/>
  <c r="C48" i="6" s="1"/>
  <c r="C26" i="6"/>
  <c r="E48" i="1"/>
  <c r="F35" i="1" s="1"/>
  <c r="F40" i="5"/>
  <c r="K26" i="6"/>
  <c r="M26" i="6"/>
  <c r="D48" i="1"/>
  <c r="Z26" i="5"/>
  <c r="AB26" i="5"/>
  <c r="H26" i="6"/>
  <c r="N41" i="5"/>
  <c r="C26" i="4"/>
  <c r="F26" i="1"/>
  <c r="D48" i="4"/>
  <c r="R26" i="6"/>
  <c r="P37" i="6"/>
  <c r="O41" i="6"/>
  <c r="P35" i="6" s="1"/>
  <c r="L41" i="6"/>
  <c r="M37" i="6"/>
  <c r="M41" i="6" s="1"/>
  <c r="N41" i="6"/>
  <c r="U26" i="6"/>
  <c r="E40" i="7"/>
  <c r="F40" i="7" s="1"/>
  <c r="E37" i="7"/>
  <c r="AE18" i="7"/>
  <c r="AE26" i="7" s="1"/>
  <c r="O41" i="5"/>
  <c r="P36" i="5" s="1"/>
  <c r="F26" i="5"/>
  <c r="AE26" i="5"/>
  <c r="K26" i="5"/>
  <c r="U26" i="5"/>
  <c r="R26" i="5"/>
  <c r="B26" i="7"/>
  <c r="C20" i="7" s="1"/>
  <c r="E47" i="7"/>
  <c r="F47" i="7" s="1"/>
  <c r="G26" i="7"/>
  <c r="H14" i="7" s="1"/>
  <c r="AC26" i="7"/>
  <c r="N39" i="7" s="1"/>
  <c r="D42" i="7"/>
  <c r="D35" i="7"/>
  <c r="N41" i="4"/>
  <c r="L41" i="1"/>
  <c r="M35" i="1" s="1"/>
  <c r="N41" i="1"/>
  <c r="O41" i="1"/>
  <c r="P35" i="1" s="1"/>
  <c r="K26" i="1"/>
  <c r="P40" i="4"/>
  <c r="O41" i="4"/>
  <c r="P37" i="4" s="1"/>
  <c r="F26" i="4"/>
  <c r="R26" i="4"/>
  <c r="W26" i="4"/>
  <c r="Z26" i="4"/>
  <c r="AB26" i="4"/>
  <c r="AE26" i="4"/>
  <c r="B39" i="7"/>
  <c r="C39" i="7" s="1"/>
  <c r="AA26" i="7"/>
  <c r="L39" i="7" s="1"/>
  <c r="M39" i="7" s="1"/>
  <c r="L26" i="7"/>
  <c r="K25" i="7"/>
  <c r="B48" i="4"/>
  <c r="C41" i="4" s="1"/>
  <c r="D41" i="7"/>
  <c r="X26" i="7"/>
  <c r="N40" i="7" s="1"/>
  <c r="R26" i="7"/>
  <c r="O26" i="7"/>
  <c r="O37" i="7" s="1"/>
  <c r="D44" i="7"/>
  <c r="E45" i="7"/>
  <c r="F45" i="7" s="1"/>
  <c r="B42" i="7"/>
  <c r="D40" i="7"/>
  <c r="D39" i="7"/>
  <c r="N26" i="7"/>
  <c r="N37" i="7" s="1"/>
  <c r="D36" i="7"/>
  <c r="D43" i="7"/>
  <c r="I26" i="7"/>
  <c r="N36" i="7" s="1"/>
  <c r="D47" i="7"/>
  <c r="U26" i="7"/>
  <c r="D45" i="7"/>
  <c r="B40" i="7"/>
  <c r="C40" i="7" s="1"/>
  <c r="B35" i="7"/>
  <c r="E42" i="7"/>
  <c r="E35" i="7"/>
  <c r="D38" i="7"/>
  <c r="B44" i="7"/>
  <c r="C44" i="7" s="1"/>
  <c r="AB26" i="7"/>
  <c r="W26" i="7"/>
  <c r="Z26" i="7"/>
  <c r="B45" i="7"/>
  <c r="C45" i="7" s="1"/>
  <c r="D37" i="7"/>
  <c r="B43" i="7"/>
  <c r="C43" i="7" s="1"/>
  <c r="B38" i="7"/>
  <c r="C38" i="7" s="1"/>
  <c r="Q26" i="7"/>
  <c r="L38" i="7" s="1"/>
  <c r="M38" i="7" s="1"/>
  <c r="J26" i="7"/>
  <c r="K13" i="7" s="1"/>
  <c r="P18" i="7"/>
  <c r="AD26" i="7"/>
  <c r="O39" i="7" s="1"/>
  <c r="P39" i="7" s="1"/>
  <c r="Y26" i="7"/>
  <c r="O40" i="7" s="1"/>
  <c r="P40" i="7" s="1"/>
  <c r="S26" i="7"/>
  <c r="N38" i="7" s="1"/>
  <c r="T26" i="7"/>
  <c r="O38" i="7" s="1"/>
  <c r="P38" i="7" s="1"/>
  <c r="B48" i="1"/>
  <c r="C41" i="1" s="1"/>
  <c r="E44" i="7"/>
  <c r="F44" i="7" s="1"/>
  <c r="D26" i="7"/>
  <c r="N35" i="7" s="1"/>
  <c r="B47" i="7"/>
  <c r="C47" i="7" s="1"/>
  <c r="E41" i="7"/>
  <c r="B36" i="7"/>
  <c r="B41" i="7"/>
  <c r="E39" i="7"/>
  <c r="F39" i="7" s="1"/>
  <c r="B37" i="7"/>
  <c r="E43" i="7"/>
  <c r="F43" i="7" s="1"/>
  <c r="H22" i="7"/>
  <c r="E36" i="7"/>
  <c r="E38" i="7"/>
  <c r="F38" i="7" s="1"/>
  <c r="V26" i="7"/>
  <c r="L40" i="7" s="1"/>
  <c r="M40" i="7" s="1"/>
  <c r="E26" i="7"/>
  <c r="F20" i="7" s="1"/>
  <c r="F35" i="5" l="1"/>
  <c r="F37" i="5"/>
  <c r="C35" i="5"/>
  <c r="C42" i="5"/>
  <c r="C36" i="5"/>
  <c r="C41" i="5"/>
  <c r="C48" i="5" s="1"/>
  <c r="F36" i="5"/>
  <c r="F41" i="5"/>
  <c r="P37" i="5"/>
  <c r="M36" i="5"/>
  <c r="M37" i="5"/>
  <c r="P35" i="5"/>
  <c r="F42" i="5"/>
  <c r="K14" i="7"/>
  <c r="P14" i="7"/>
  <c r="L37" i="7"/>
  <c r="M14" i="7"/>
  <c r="K26" i="4"/>
  <c r="H26" i="4"/>
  <c r="F36" i="4"/>
  <c r="C14" i="7"/>
  <c r="C36" i="4"/>
  <c r="C35" i="4"/>
  <c r="M19" i="7"/>
  <c r="P36" i="4"/>
  <c r="P19" i="7"/>
  <c r="M35" i="4"/>
  <c r="F41" i="4"/>
  <c r="F42" i="4"/>
  <c r="P35" i="4"/>
  <c r="C42" i="4"/>
  <c r="M36" i="4"/>
  <c r="P26" i="1"/>
  <c r="P20" i="7"/>
  <c r="M20" i="7"/>
  <c r="K20" i="7"/>
  <c r="L36" i="7"/>
  <c r="H20" i="7"/>
  <c r="H26" i="1"/>
  <c r="K19" i="7"/>
  <c r="F41" i="1"/>
  <c r="H19" i="7"/>
  <c r="P15" i="7"/>
  <c r="M37" i="1"/>
  <c r="M15" i="7"/>
  <c r="O36" i="7"/>
  <c r="K15" i="7"/>
  <c r="F37" i="1"/>
  <c r="H15" i="7"/>
  <c r="C35" i="1"/>
  <c r="C37" i="1"/>
  <c r="P37" i="1"/>
  <c r="P13" i="7"/>
  <c r="M13" i="7"/>
  <c r="P36" i="1"/>
  <c r="H13" i="7"/>
  <c r="M36" i="1"/>
  <c r="F42" i="1"/>
  <c r="C42" i="1"/>
  <c r="O35" i="7"/>
  <c r="F24" i="7"/>
  <c r="L35" i="7"/>
  <c r="C24" i="7"/>
  <c r="F13" i="7"/>
  <c r="F15" i="7"/>
  <c r="P41" i="6"/>
  <c r="F14" i="7"/>
  <c r="D48" i="7"/>
  <c r="E48" i="7"/>
  <c r="F42" i="7" s="1"/>
  <c r="B48" i="7"/>
  <c r="C42" i="7" s="1"/>
  <c r="N41" i="7"/>
  <c r="F48" i="5" l="1"/>
  <c r="P41" i="5"/>
  <c r="M41" i="5"/>
  <c r="C26" i="7"/>
  <c r="P41" i="4"/>
  <c r="C48" i="4"/>
  <c r="C36" i="7"/>
  <c r="F48" i="4"/>
  <c r="L41" i="7"/>
  <c r="M36" i="7" s="1"/>
  <c r="M41" i="4"/>
  <c r="P26" i="7"/>
  <c r="H26" i="7"/>
  <c r="F48" i="1"/>
  <c r="M41" i="1"/>
  <c r="K26" i="7"/>
  <c r="O41" i="7"/>
  <c r="P35" i="7" s="1"/>
  <c r="F41" i="7"/>
  <c r="C41" i="7"/>
  <c r="M26" i="7"/>
  <c r="C48" i="1"/>
  <c r="P41" i="1"/>
  <c r="C37" i="7"/>
  <c r="F35" i="7"/>
  <c r="F36" i="7"/>
  <c r="F46" i="7"/>
  <c r="C35" i="7"/>
  <c r="C46" i="7"/>
  <c r="F37" i="7"/>
  <c r="F26" i="7"/>
  <c r="M35" i="7" l="1"/>
  <c r="M37" i="7"/>
  <c r="P36" i="7"/>
  <c r="P37" i="7"/>
  <c r="P41" i="7" s="1"/>
  <c r="F48" i="7"/>
  <c r="C48" i="7"/>
  <c r="M41" i="7" l="1"/>
</calcChain>
</file>

<file path=xl/sharedStrings.xml><?xml version="1.0" encoding="utf-8"?>
<sst xmlns="http://schemas.openxmlformats.org/spreadsheetml/2006/main" count="475" uniqueCount="63">
  <si>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</si>
  <si>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</si>
  <si>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</si>
  <si>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</si>
  <si>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</si>
  <si>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</si>
  <si>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</si>
  <si>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</si>
  <si>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</si>
  <si>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</si>
  <si>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</si>
  <si>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</si>
  <si>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</si>
  <si>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</si>
  <si>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</si>
  <si>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</si>
  <si>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</si>
  <si>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</si>
  <si>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</si>
  <si>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</si>
  <si>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</si>
  <si>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</si>
  <si>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</si>
  <si>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</si>
  <si>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</si>
  <si>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</si>
  <si>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</si>
  <si>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</si>
  <si>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</si>
  <si>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</si>
  <si>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</si>
  <si>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</si>
  <si>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</si>
  <si>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</si>
  <si>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</si>
  <si>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</si>
  <si>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</si>
  <si>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</si>
  <si>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</si>
  <si>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</si>
  <si>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</si>
  <si>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</si>
  <si>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</si>
  <si>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</si>
  <si>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</si>
  <si>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</si>
  <si>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</si>
  <si>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</si>
  <si>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</si>
  <si>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</si>
  <si>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</si>
  <si>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</si>
  <si>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</si>
  <si>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Ctes Accès Bases Dades i Subscripció a Publicacions 
     (DA 9a LCSP)</t>
  </si>
  <si>
    <t>1 de gener a 31 de març de 2025</t>
  </si>
  <si>
    <t>1 d'abril a 30 de juny de 2025</t>
  </si>
  <si>
    <t>1 de juliol a 30 de setembre de 2025</t>
  </si>
  <si>
    <t>1 d'octubre a 31 de desembre de 2025</t>
  </si>
  <si>
    <t>1 de gener a 31 de desembre de 2025</t>
  </si>
  <si>
    <t>https://bcnroc.ajuntament.barcelona.cat/jspui/bitstream/11703/135210/3/GM_Pressupost2024.pdf#page=247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</si>
  <si>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2024 de l'Ajuntament de Barcelona (vid. pàg. 247 i ss), prorrogat per a l'exercici 2025:                                                                                              </t>
  </si>
  <si>
    <t>ANY 2025</t>
  </si>
  <si>
    <t>Barcelona Cicle de l'Aigua SA (BCASA)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</si>
</sst>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</numFmts>
  <fonts count="48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78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44" fontId="24" fillId="0" borderId="2" xfId="2" applyFont="1" applyBorder="1" applyAlignment="1" applyProtection="1">
      <alignment horizontal="right" vertical="center"/>
      <protection locked="0"/>
    </xf>
    <xf numFmtId="10" fontId="4" fillId="0" borderId="1" xfId="1" applyNumberFormat="1" applyFont="1" applyBorder="1" applyAlignment="1" applyProtection="1">
      <alignment horizontal="center" vertical="center"/>
      <protection locked="0"/>
    </xf>
    <xf numFmtId="10" fontId="4" fillId="0" borderId="6" xfId="0" applyNumberFormat="1" applyFont="1" applyBorder="1" applyAlignment="1" applyProtection="1">
      <alignment horizontal="center" vertical="center"/>
      <protection locked="0"/>
    </xf>
    <xf numFmtId="10" fontId="24" fillId="0" borderId="1" xfId="1" applyNumberFormat="1" applyFont="1" applyBorder="1" applyAlignment="1" applyProtection="1">
      <alignment horizontal="center" vertical="center"/>
      <protection locked="0"/>
    </xf>
    <xf numFmtId="10" fontId="24" fillId="0" borderId="6" xfId="0" applyNumberFormat="1" applyFont="1" applyBorder="1" applyAlignment="1" applyProtection="1">
      <alignment horizontal="center" vertical="center"/>
      <protection locked="0"/>
    </xf>
    <xf numFmtId="3" fontId="3" fillId="0" borderId="37" xfId="0" applyNumberFormat="1" applyFont="1" applyBorder="1" applyAlignment="1" applyProtection="1">
      <alignment horizontal="center" vertical="center"/>
      <protection locked="0"/>
    </xf>
    <xf numFmtId="10" fontId="3" fillId="0" borderId="18" xfId="1" applyNumberFormat="1" applyFont="1" applyBorder="1" applyAlignment="1" applyProtection="1">
      <alignment horizontal="center" vertical="center"/>
      <protection locked="0"/>
    </xf>
    <xf numFmtId="165" fontId="3" fillId="0" borderId="38" xfId="0" applyNumberFormat="1" applyFont="1" applyBorder="1" applyAlignment="1" applyProtection="1">
      <alignment horizontal="right" vertical="center"/>
      <protection locked="0"/>
    </xf>
    <xf numFmtId="10" fontId="3" fillId="0" borderId="41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165" fontId="4" fillId="0" borderId="1" xfId="0" applyNumberFormat="1" applyFont="1" applyBorder="1" applyAlignment="1" applyProtection="1">
      <alignment horizontal="right" vertical="center" wrapText="1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inden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</cellXfs>
  <cellStyles count="60">
    <cellStyle name="20% - Èmfasi1" xfId="21" builtinId="30" customBuiltin="1"/>
    <cellStyle name="20% - Èmfasi1 2" xfId="47" xr:uid="{00000000-0005-0000-0000-000001000000}"/>
    <cellStyle name="20% - Èmfasi2" xfId="25" builtinId="34" customBuiltin="1"/>
    <cellStyle name="20% - Èmfasi2 2" xfId="49" xr:uid="{00000000-0005-0000-0000-000003000000}"/>
    <cellStyle name="20% - Èmfasi3" xfId="29" builtinId="38" customBuiltin="1"/>
    <cellStyle name="20% - Èmfasi3 2" xfId="51" xr:uid="{00000000-0005-0000-0000-000005000000}"/>
    <cellStyle name="20% - Èmfasi4" xfId="33" builtinId="42" customBuiltin="1"/>
    <cellStyle name="20% - Èmfasi4 2" xfId="53" xr:uid="{00000000-0005-0000-0000-000007000000}"/>
    <cellStyle name="20% - Èmfasi5" xfId="37" builtinId="46" customBuiltin="1"/>
    <cellStyle name="20% - Èmfasi5 2" xfId="55" xr:uid="{00000000-0005-0000-0000-000009000000}"/>
    <cellStyle name="20% - Èmfasi6" xfId="41" builtinId="50" customBuiltin="1"/>
    <cellStyle name="20% - Èmfasi6 2" xfId="57" xr:uid="{00000000-0005-0000-0000-00000B000000}"/>
    <cellStyle name="40% - Èmfasi1" xfId="22" builtinId="31" customBuiltin="1"/>
    <cellStyle name="40% - Èmfasi1 2" xfId="48" xr:uid="{00000000-0005-0000-0000-00000D000000}"/>
    <cellStyle name="40% - Èmfasi2" xfId="26" builtinId="35" customBuiltin="1"/>
    <cellStyle name="40% - Èmfasi2 2" xfId="50" xr:uid="{00000000-0005-0000-0000-00000F000000}"/>
    <cellStyle name="40% - Èmfasi3" xfId="30" builtinId="39" customBuiltin="1"/>
    <cellStyle name="40% - Èmfasi3 2" xfId="52" xr:uid="{00000000-0005-0000-0000-000011000000}"/>
    <cellStyle name="40% - Èmfasi4" xfId="34" builtinId="43" customBuiltin="1"/>
    <cellStyle name="40% - Èmfasi4 2" xfId="54" xr:uid="{00000000-0005-0000-0000-000013000000}"/>
    <cellStyle name="40% - Èmfasi5" xfId="38" builtinId="47" customBuiltin="1"/>
    <cellStyle name="40% - Èmfasi5 2" xfId="56" xr:uid="{00000000-0005-0000-0000-000015000000}"/>
    <cellStyle name="40% - Èmfasi6" xfId="42" builtinId="51" customBuiltin="1"/>
    <cellStyle name="40% - Èmfasi6 2" xfId="58" xr:uid="{00000000-0005-0000-0000-000017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2E000000}"/>
    <cellStyle name="Normal 3" xfId="45" xr:uid="{00000000-0005-0000-0000-00002F000000}"/>
    <cellStyle name="Nota" xfId="17" builtinId="10" customBuiltin="1"/>
    <cellStyle name="Nota 2" xfId="46" xr:uid="{00000000-0005-0000-0000-000031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'2025 - CONTRACTACIÓ ANUAL'!$B$34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51-4403-9FF9-62C5C4DE4FA1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51-4403-9FF9-62C5C4DE4FA1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51-4403-9FF9-62C5C4DE4FA1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51-4403-9FF9-62C5C4DE4FA1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51-4403-9FF9-62C5C4DE4FA1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51-4403-9FF9-62C5C4DE4FA1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51-4403-9FF9-62C5C4DE4FA1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51-4403-9FF9-62C5C4DE4FA1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51-4403-9FF9-62C5C4DE4FA1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51-4403-9FF9-62C5C4DE4FA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Concurs de Projectes</c:v>
                </c:pt>
                <c:pt idx="9">
                  <c:v>Designació de Formadors
     (art. 310 LCSP)</c:v>
                </c:pt>
                <c:pt idx="10">
                  <c:v>Ctes Accès Bases Dades i Subscripció a Publicacions 
     (DA 9a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'2025 - CONTRACTACIÓ ANUAL'!$B$35:$B$47</c:f>
              <c:numCache>
                <c:formatCode>#,##0</c:formatCode>
                <c:ptCount val="12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154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51-4403-9FF9-62C5C4DE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'2025 - CONTRACTACIÓ ANUAL'!$E$34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18-4FB7-99E9-2BD57A340207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18-4FB7-99E9-2BD57A340207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18-4FB7-99E9-2BD57A340207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18-4FB7-99E9-2BD57A340207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18-4FB7-99E9-2BD57A340207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18-4FB7-99E9-2BD57A340207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18-4FB7-99E9-2BD57A340207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18-4FB7-99E9-2BD57A340207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18-4FB7-99E9-2BD57A340207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18-4FB7-99E9-2BD57A340207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ANUAL'!$A$35:$A$47</c:f>
              <c:strCache>
                <c:ptCount val="12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Concurs de Projectes</c:v>
                </c:pt>
                <c:pt idx="9">
                  <c:v>Designació de Formadors
     (art. 310 LCSP)</c:v>
                </c:pt>
                <c:pt idx="10">
                  <c:v>Ctes Accès Bases Dades i Subscripció a Publicacions 
     (DA 9a LCSP)</c:v>
                </c:pt>
                <c:pt idx="11">
                  <c:v>Tramitació d'Emergència
     (art. 120 LCSP)</c:v>
                </c:pt>
              </c:strCache>
            </c:strRef>
          </c:cat>
          <c:val>
            <c:numRef>
              <c:f>'2025 - CONTRACTACIÓ ANUAL'!$E$35:$E$47</c:f>
              <c:numCache>
                <c:formatCode>#,##0.00\ "€"</c:formatCode>
                <c:ptCount val="12"/>
                <c:pt idx="0">
                  <c:v>1181176.8700000001</c:v>
                </c:pt>
                <c:pt idx="1">
                  <c:v>2820329.85</c:v>
                </c:pt>
                <c:pt idx="2">
                  <c:v>100855.35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22239.85</c:v>
                </c:pt>
                <c:pt idx="7">
                  <c:v>521452.78360000002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C18-4FB7-99E9-2BD57A3402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'2025 - CONTRACTACIÓ ANUAL'!$L$34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7-45F0-9A3C-64C2EE9C8C4A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7-45F0-9A3C-64C2EE9C8C4A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67-45F0-9A3C-64C2EE9C8C4A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7-45F0-9A3C-64C2EE9C8C4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ANUAL'!$L$35:$L$40</c:f>
              <c:numCache>
                <c:formatCode>#,##0</c:formatCode>
                <c:ptCount val="6"/>
                <c:pt idx="0">
                  <c:v>17</c:v>
                </c:pt>
                <c:pt idx="1">
                  <c:v>86</c:v>
                </c:pt>
                <c:pt idx="2">
                  <c:v>76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7-45F0-9A3C-64C2EE9C8C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'2025 - CONTRACTACIÓ ANUAL'!$O$34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60-4576-A91E-97EBADB564F3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60-4576-A91E-97EBADB564F3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60-4576-A91E-97EBADB564F3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60-4576-A91E-97EBADB564F3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60-4576-A91E-97EBADB564F3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60-4576-A91E-97EBADB564F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'2025 - CONTRACTACIÓ ANUAL'!$J$35:$K$40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'2025 - CONTRACTACIÓ ANUAL'!$O$35:$O$40</c:f>
              <c:numCache>
                <c:formatCode>#,##0.00\ "€"</c:formatCode>
                <c:ptCount val="6"/>
                <c:pt idx="0">
                  <c:v>2527162.9731999999</c:v>
                </c:pt>
                <c:pt idx="1">
                  <c:v>821992.71200000006</c:v>
                </c:pt>
                <c:pt idx="2">
                  <c:v>1296899.0184000002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60-4576-A91E-97EBADB564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1691640</xdr:colOff>
      <xdr:row>2</xdr:row>
      <xdr:rowOff>171450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1691640</xdr:colOff>
      <xdr:row>2</xdr:row>
      <xdr:rowOff>163830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1691640</xdr:colOff>
      <xdr:row>2</xdr:row>
      <xdr:rowOff>171450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28</xdr:row>
      <xdr:rowOff>230909</xdr:rowOff>
    </xdr:from>
    <xdr:to>
      <xdr:col>24</xdr:col>
      <xdr:colOff>333375</xdr:colOff>
      <xdr:row>37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28</xdr:row>
      <xdr:rowOff>202046</xdr:rowOff>
    </xdr:from>
    <xdr:to>
      <xdr:col>30</xdr:col>
      <xdr:colOff>714375</xdr:colOff>
      <xdr:row>37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37</xdr:row>
      <xdr:rowOff>377220</xdr:rowOff>
    </xdr:from>
    <xdr:to>
      <xdr:col>24</xdr:col>
      <xdr:colOff>331231</xdr:colOff>
      <xdr:row>50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37</xdr:row>
      <xdr:rowOff>362912</xdr:rowOff>
    </xdr:from>
    <xdr:to>
      <xdr:col>30</xdr:col>
      <xdr:colOff>698500</xdr:colOff>
      <xdr:row>50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35210/3/GM_Pressupost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10"/>
  <sheetViews>
    <sheetView showGridLines="0" showZeros="0" topLeftCell="A23" zoomScale="70" zoomScaleNormal="70" workbookViewId="0">
      <selection activeCell="N20" sqref="N20:O20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">
        <v>61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45764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23" t="s">
        <v>62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1" t="s">
        <v>6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3"/>
    </row>
    <row r="11" spans="1:31" ht="30" customHeight="1" thickBot="1" x14ac:dyDescent="0.3">
      <c r="A11" s="123" t="s">
        <v>10</v>
      </c>
      <c r="B11" s="134" t="s">
        <v>3</v>
      </c>
      <c r="C11" s="135"/>
      <c r="D11" s="135"/>
      <c r="E11" s="135"/>
      <c r="F11" s="136"/>
      <c r="G11" s="137" t="s">
        <v>1</v>
      </c>
      <c r="H11" s="138"/>
      <c r="I11" s="138"/>
      <c r="J11" s="138"/>
      <c r="K11" s="139"/>
      <c r="L11" s="109" t="s">
        <v>2</v>
      </c>
      <c r="M11" s="110"/>
      <c r="N11" s="110"/>
      <c r="O11" s="110"/>
      <c r="P11" s="110"/>
      <c r="Q11" s="140" t="s">
        <v>34</v>
      </c>
      <c r="R11" s="141"/>
      <c r="S11" s="141"/>
      <c r="T11" s="141"/>
      <c r="U11" s="142"/>
      <c r="V11" s="146" t="s">
        <v>5</v>
      </c>
      <c r="W11" s="147"/>
      <c r="X11" s="147"/>
      <c r="Y11" s="147"/>
      <c r="Z11" s="148"/>
      <c r="AA11" s="143" t="s">
        <v>4</v>
      </c>
      <c r="AB11" s="144"/>
      <c r="AC11" s="144"/>
      <c r="AD11" s="144"/>
      <c r="AE11" s="145"/>
    </row>
    <row r="12" spans="1:31" ht="39" customHeight="1" thickBot="1" x14ac:dyDescent="0.3">
      <c r="A12" s="124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5" si="0">IF(B13,B13/$B$26,"")</f>
        <v/>
      </c>
      <c r="D13" s="4"/>
      <c r="E13" s="5"/>
      <c r="F13" s="97" t="str">
        <f t="shared" ref="F13:F25" si="1">IF(E13,E13/$E$26,"")</f>
        <v/>
      </c>
      <c r="G13" s="1">
        <v>2</v>
      </c>
      <c r="H13" s="96">
        <f t="shared" ref="H13:H25" si="2">IF(G13,G13/$G$26,"")</f>
        <v>7.1428571428571425E-2</v>
      </c>
      <c r="I13" s="4">
        <v>221515.32</v>
      </c>
      <c r="J13" s="5">
        <v>268033.54000000004</v>
      </c>
      <c r="K13" s="97">
        <f t="shared" ref="K13:K25" si="3">IF(J13,J13/$J$26,"")</f>
        <v>0.74636809960784667</v>
      </c>
      <c r="L13" s="1">
        <v>2</v>
      </c>
      <c r="M13" s="96">
        <f t="shared" ref="M13:M25" si="4">IF(L13,L13/$L$26,"")</f>
        <v>4.878048780487805E-2</v>
      </c>
      <c r="N13" s="4">
        <v>331798.77</v>
      </c>
      <c r="O13" s="5">
        <v>401476.51</v>
      </c>
      <c r="P13" s="97">
        <f t="shared" ref="P13:P25" si="5">IF(O13,O13/$O$26,"")</f>
        <v>0.71137975098798978</v>
      </c>
      <c r="Q13" s="1"/>
      <c r="R13" s="96" t="str">
        <f t="shared" ref="R13:R25" si="6">IF(Q13,Q13/$Q$26,"")</f>
        <v/>
      </c>
      <c r="S13" s="4">
        <v>0</v>
      </c>
      <c r="T13" s="5">
        <v>0</v>
      </c>
      <c r="U13" s="97" t="str">
        <f t="shared" ref="U13:U25" si="7">IF(T13,T13/$T$26,"")</f>
        <v/>
      </c>
      <c r="V13" s="1"/>
      <c r="W13" s="96" t="str">
        <f t="shared" ref="W13:W25" si="8">IF(V13,V13/$V$26,"")</f>
        <v/>
      </c>
      <c r="X13" s="4"/>
      <c r="Y13" s="5"/>
      <c r="Z13" s="97" t="str">
        <f t="shared" ref="Z13:Z25" si="9">IF(Y13,Y13/$Y$26,"")</f>
        <v/>
      </c>
      <c r="AA13" s="1"/>
      <c r="AB13" s="96" t="str">
        <f t="shared" ref="AB13:AB25" si="10">IF(AA13,AA13/$AA$26,"")</f>
        <v/>
      </c>
      <c r="AC13" s="4"/>
      <c r="AD13" s="5"/>
      <c r="AE13" s="97" t="str">
        <f t="shared" ref="AE13:AE25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 t="shared" si="4"/>
        <v/>
      </c>
      <c r="N14" s="6"/>
      <c r="O14" s="7"/>
      <c r="P14" s="97" t="str">
        <f t="shared" si="5"/>
        <v/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>
        <v>2</v>
      </c>
      <c r="H15" s="96">
        <f t="shared" si="2"/>
        <v>7.1428571428571425E-2</v>
      </c>
      <c r="I15" s="6">
        <v>6730</v>
      </c>
      <c r="J15" s="7">
        <v>8143.3</v>
      </c>
      <c r="K15" s="97">
        <f t="shared" si="3"/>
        <v>2.2675891030415733E-2</v>
      </c>
      <c r="L15" s="2">
        <v>2</v>
      </c>
      <c r="M15" s="96">
        <f t="shared" si="4"/>
        <v>4.878048780487805E-2</v>
      </c>
      <c r="N15" s="6">
        <v>60805.53</v>
      </c>
      <c r="O15" s="7">
        <v>73574.69</v>
      </c>
      <c r="P15" s="97">
        <f t="shared" si="5"/>
        <v>0.13036763882205349</v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92"/>
      <c r="Y17" s="92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1</v>
      </c>
      <c r="H19" s="96">
        <f t="shared" si="2"/>
        <v>3.5714285714285712E-2</v>
      </c>
      <c r="I19" s="6">
        <v>6000</v>
      </c>
      <c r="J19" s="7">
        <v>7260</v>
      </c>
      <c r="K19" s="97">
        <f t="shared" si="3"/>
        <v>2.0216247575407787E-2</v>
      </c>
      <c r="L19" s="2"/>
      <c r="M19" s="96" t="str">
        <f t="shared" si="4"/>
        <v/>
      </c>
      <c r="N19" s="6"/>
      <c r="O19" s="7"/>
      <c r="P19" s="97" t="str">
        <f t="shared" si="5"/>
        <v/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>
        <v>8</v>
      </c>
      <c r="C20" s="98">
        <f t="shared" si="0"/>
        <v>1</v>
      </c>
      <c r="D20" s="65">
        <v>36036.04</v>
      </c>
      <c r="E20" s="66">
        <v>43603.610000000008</v>
      </c>
      <c r="F20" s="97">
        <f t="shared" si="1"/>
        <v>1</v>
      </c>
      <c r="G20" s="64">
        <v>23</v>
      </c>
      <c r="H20" s="98">
        <f t="shared" si="2"/>
        <v>0.8214285714285714</v>
      </c>
      <c r="I20" s="65">
        <v>63091.280000000006</v>
      </c>
      <c r="J20" s="66">
        <v>75680.250000000015</v>
      </c>
      <c r="K20" s="99">
        <f t="shared" si="3"/>
        <v>0.21073976178632994</v>
      </c>
      <c r="L20" s="64">
        <v>37</v>
      </c>
      <c r="M20" s="98">
        <f t="shared" si="4"/>
        <v>0.90243902439024393</v>
      </c>
      <c r="N20" s="65">
        <v>73811.529999999984</v>
      </c>
      <c r="O20" s="66">
        <v>89311.939999999988</v>
      </c>
      <c r="P20" s="99">
        <f t="shared" si="5"/>
        <v>0.15825261018995673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hidden="1" customHeight="1" x14ac:dyDescent="0.25">
      <c r="A21" s="89" t="s">
        <v>51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91"/>
      <c r="J21" s="91"/>
      <c r="K21" s="97" t="str">
        <f t="shared" si="3"/>
        <v/>
      </c>
      <c r="L21" s="2"/>
      <c r="M21" s="96" t="str">
        <f t="shared" si="4"/>
        <v/>
      </c>
      <c r="N21" s="6"/>
      <c r="O21" s="7"/>
      <c r="P21" s="97" t="str">
        <f t="shared" si="5"/>
        <v/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93"/>
      <c r="Y21" s="93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91"/>
      <c r="J22" s="91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93"/>
      <c r="Y22" s="94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91"/>
      <c r="J23" s="91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93"/>
      <c r="Y23" s="94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si="0"/>
        <v/>
      </c>
      <c r="D25" s="65"/>
      <c r="E25" s="66"/>
      <c r="F25" s="99" t="str">
        <f t="shared" si="1"/>
        <v/>
      </c>
      <c r="G25" s="64"/>
      <c r="H25" s="98" t="str">
        <f t="shared" si="2"/>
        <v/>
      </c>
      <c r="I25" s="65"/>
      <c r="J25" s="66"/>
      <c r="K25" s="99" t="str">
        <f t="shared" si="3"/>
        <v/>
      </c>
      <c r="L25" s="64"/>
      <c r="M25" s="98" t="str">
        <f t="shared" si="4"/>
        <v/>
      </c>
      <c r="N25" s="65"/>
      <c r="O25" s="66"/>
      <c r="P25" s="99" t="str">
        <f t="shared" si="5"/>
        <v/>
      </c>
      <c r="Q25" s="64"/>
      <c r="R25" s="98" t="str">
        <f t="shared" si="6"/>
        <v/>
      </c>
      <c r="S25" s="65"/>
      <c r="T25" s="66"/>
      <c r="U25" s="99" t="str">
        <f t="shared" si="7"/>
        <v/>
      </c>
      <c r="V25" s="64"/>
      <c r="W25" s="98" t="str">
        <f t="shared" si="8"/>
        <v/>
      </c>
      <c r="X25" s="65"/>
      <c r="Y25" s="66"/>
      <c r="Z25" s="99" t="str">
        <f t="shared" si="9"/>
        <v/>
      </c>
      <c r="AA25" s="64"/>
      <c r="AB25" s="96" t="str">
        <f t="shared" si="10"/>
        <v/>
      </c>
      <c r="AC25" s="65"/>
      <c r="AD25" s="66"/>
      <c r="AE25" s="99" t="str">
        <f t="shared" si="11"/>
        <v/>
      </c>
    </row>
    <row r="26" spans="1:31" ht="33" customHeight="1" thickBot="1" x14ac:dyDescent="0.3">
      <c r="A26" s="78" t="s">
        <v>0</v>
      </c>
      <c r="B26" s="100">
        <f t="shared" ref="B26:AE26" si="12">SUM(B13:B25)</f>
        <v>8</v>
      </c>
      <c r="C26" s="101">
        <f t="shared" si="12"/>
        <v>1</v>
      </c>
      <c r="D26" s="102">
        <f t="shared" si="12"/>
        <v>36036.04</v>
      </c>
      <c r="E26" s="102">
        <f t="shared" si="12"/>
        <v>43603.610000000008</v>
      </c>
      <c r="F26" s="103">
        <f t="shared" si="12"/>
        <v>1</v>
      </c>
      <c r="G26" s="100">
        <f t="shared" si="12"/>
        <v>28</v>
      </c>
      <c r="H26" s="101">
        <f t="shared" si="12"/>
        <v>1</v>
      </c>
      <c r="I26" s="102">
        <f t="shared" si="12"/>
        <v>297336.60000000003</v>
      </c>
      <c r="J26" s="102">
        <f t="shared" si="12"/>
        <v>359117.09</v>
      </c>
      <c r="K26" s="103">
        <f t="shared" si="12"/>
        <v>1.0000000000000002</v>
      </c>
      <c r="L26" s="100">
        <f t="shared" si="12"/>
        <v>41</v>
      </c>
      <c r="M26" s="101">
        <f t="shared" si="12"/>
        <v>1</v>
      </c>
      <c r="N26" s="102">
        <f t="shared" si="12"/>
        <v>466415.83</v>
      </c>
      <c r="O26" s="102">
        <f t="shared" si="12"/>
        <v>564363.14</v>
      </c>
      <c r="P26" s="103">
        <f t="shared" si="12"/>
        <v>1</v>
      </c>
      <c r="Q26" s="100">
        <f t="shared" si="12"/>
        <v>0</v>
      </c>
      <c r="R26" s="101">
        <f t="shared" si="12"/>
        <v>0</v>
      </c>
      <c r="S26" s="102">
        <f t="shared" si="12"/>
        <v>0</v>
      </c>
      <c r="T26" s="102">
        <f t="shared" si="12"/>
        <v>0</v>
      </c>
      <c r="U26" s="103">
        <f t="shared" si="12"/>
        <v>0</v>
      </c>
      <c r="V26" s="100">
        <f t="shared" si="12"/>
        <v>0</v>
      </c>
      <c r="W26" s="101">
        <f t="shared" si="12"/>
        <v>0</v>
      </c>
      <c r="X26" s="102">
        <f t="shared" si="12"/>
        <v>0</v>
      </c>
      <c r="Y26" s="102">
        <f t="shared" si="12"/>
        <v>0</v>
      </c>
      <c r="Z26" s="103">
        <f t="shared" si="12"/>
        <v>0</v>
      </c>
      <c r="AA26" s="100">
        <f t="shared" si="12"/>
        <v>0</v>
      </c>
      <c r="AB26" s="101">
        <f t="shared" si="12"/>
        <v>0</v>
      </c>
      <c r="AC26" s="102">
        <f t="shared" si="12"/>
        <v>0</v>
      </c>
      <c r="AD26" s="102">
        <f t="shared" si="12"/>
        <v>0</v>
      </c>
      <c r="AE26" s="103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hidden="1" customHeight="1" x14ac:dyDescent="0.25">
      <c r="A28" s="129" t="s">
        <v>60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30" t="s">
        <v>59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5" t="s">
        <v>36</v>
      </c>
      <c r="B30" s="125"/>
      <c r="C30" s="125"/>
      <c r="D30" s="125"/>
      <c r="E30" s="125"/>
      <c r="F30" s="125"/>
      <c r="G30" s="125"/>
      <c r="H30" s="125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06" t="s">
        <v>10</v>
      </c>
      <c r="B32" s="111" t="s">
        <v>17</v>
      </c>
      <c r="C32" s="112"/>
      <c r="D32" s="112"/>
      <c r="E32" s="112"/>
      <c r="F32" s="113"/>
      <c r="G32" s="24"/>
      <c r="J32" s="117" t="s">
        <v>15</v>
      </c>
      <c r="K32" s="118"/>
      <c r="L32" s="111" t="s">
        <v>16</v>
      </c>
      <c r="M32" s="112"/>
      <c r="N32" s="112"/>
      <c r="O32" s="112"/>
      <c r="P32" s="113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07"/>
      <c r="B33" s="126"/>
      <c r="C33" s="127"/>
      <c r="D33" s="127"/>
      <c r="E33" s="127"/>
      <c r="F33" s="128"/>
      <c r="G33" s="24"/>
      <c r="J33" s="119"/>
      <c r="K33" s="120"/>
      <c r="L33" s="114"/>
      <c r="M33" s="115"/>
      <c r="N33" s="115"/>
      <c r="O33" s="115"/>
      <c r="P33" s="11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08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21"/>
      <c r="K34" s="122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13">B13+G13+L13+Q13+AA13+V13</f>
        <v>4</v>
      </c>
      <c r="C35" s="8">
        <f t="shared" ref="C35:C46" si="14">IF(B35,B35/$B$48,"")</f>
        <v>5.1948051948051951E-2</v>
      </c>
      <c r="D35" s="10">
        <f t="shared" ref="D35:D46" si="15">D13+I13+N13+S13+AC13+X13</f>
        <v>553314.09000000008</v>
      </c>
      <c r="E35" s="11">
        <f t="shared" ref="E35:E46" si="16">E13+J13+O13+T13+AD13+Y13</f>
        <v>669510.05000000005</v>
      </c>
      <c r="F35" s="21">
        <f t="shared" ref="F35:F44" si="17">IF(E35,E35/$E$48,"")</f>
        <v>0.69229783634891473</v>
      </c>
      <c r="J35" s="153" t="s">
        <v>3</v>
      </c>
      <c r="K35" s="154"/>
      <c r="L35" s="54">
        <f>B26</f>
        <v>8</v>
      </c>
      <c r="M35" s="8">
        <f t="shared" ref="M35:M40" si="18">IF(L35,L35/$L$41,"")</f>
        <v>0.1038961038961039</v>
      </c>
      <c r="N35" s="55">
        <f>D26</f>
        <v>36036.04</v>
      </c>
      <c r="O35" s="55">
        <f>E26</f>
        <v>43603.610000000008</v>
      </c>
      <c r="P35" s="56">
        <f t="shared" ref="P35:P40" si="19">IF(O35,O35/$O$41,"")</f>
        <v>4.5087724762312237E-2</v>
      </c>
    </row>
    <row r="36" spans="1:33" s="24" customFormat="1" ht="30" customHeight="1" x14ac:dyDescent="0.25">
      <c r="A36" s="41" t="s">
        <v>18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149" t="s">
        <v>1</v>
      </c>
      <c r="K36" s="150"/>
      <c r="L36" s="57">
        <f>G26</f>
        <v>28</v>
      </c>
      <c r="M36" s="8">
        <f t="shared" si="18"/>
        <v>0.36363636363636365</v>
      </c>
      <c r="N36" s="58">
        <f>I26</f>
        <v>297336.60000000003</v>
      </c>
      <c r="O36" s="58">
        <f>J26</f>
        <v>359117.09</v>
      </c>
      <c r="P36" s="56">
        <f t="shared" si="19"/>
        <v>0.37134018287390674</v>
      </c>
    </row>
    <row r="37" spans="1:33" ht="30" customHeight="1" x14ac:dyDescent="0.25">
      <c r="A37" s="41" t="s">
        <v>19</v>
      </c>
      <c r="B37" s="12">
        <f t="shared" si="13"/>
        <v>4</v>
      </c>
      <c r="C37" s="8">
        <f t="shared" si="14"/>
        <v>5.1948051948051951E-2</v>
      </c>
      <c r="D37" s="13">
        <f t="shared" si="15"/>
        <v>67535.53</v>
      </c>
      <c r="E37" s="14">
        <f t="shared" si="16"/>
        <v>81717.990000000005</v>
      </c>
      <c r="F37" s="21">
        <f t="shared" si="17"/>
        <v>8.4499385285974796E-2</v>
      </c>
      <c r="G37" s="24"/>
      <c r="J37" s="149" t="s">
        <v>2</v>
      </c>
      <c r="K37" s="150"/>
      <c r="L37" s="57">
        <f>L26</f>
        <v>41</v>
      </c>
      <c r="M37" s="8">
        <f t="shared" si="18"/>
        <v>0.53246753246753242</v>
      </c>
      <c r="N37" s="58">
        <f>N26</f>
        <v>466415.83</v>
      </c>
      <c r="O37" s="58">
        <f>O26</f>
        <v>564363.14</v>
      </c>
      <c r="P37" s="56">
        <f t="shared" si="19"/>
        <v>0.58357209236378094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J38" s="149" t="s">
        <v>34</v>
      </c>
      <c r="K38" s="150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J39" s="149" t="s">
        <v>5</v>
      </c>
      <c r="K39" s="150"/>
      <c r="L39" s="57">
        <f>V26</f>
        <v>0</v>
      </c>
      <c r="M39" s="8" t="str">
        <f t="shared" si="18"/>
        <v/>
      </c>
      <c r="N39" s="58">
        <f>X26</f>
        <v>0</v>
      </c>
      <c r="O39" s="58">
        <f>Y26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4"/>
      <c r="J40" s="149" t="s">
        <v>4</v>
      </c>
      <c r="K40" s="150"/>
      <c r="L40" s="57">
        <f>AA26</f>
        <v>0</v>
      </c>
      <c r="M40" s="8" t="str">
        <f t="shared" si="18"/>
        <v/>
      </c>
      <c r="N40" s="58">
        <f>AC26</f>
        <v>0</v>
      </c>
      <c r="O40" s="58">
        <f>AD26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1</v>
      </c>
      <c r="C41" s="8">
        <f t="shared" si="14"/>
        <v>1.2987012987012988E-2</v>
      </c>
      <c r="D41" s="13">
        <f t="shared" si="15"/>
        <v>6000</v>
      </c>
      <c r="E41" s="14">
        <f t="shared" si="16"/>
        <v>7260</v>
      </c>
      <c r="F41" s="21">
        <f t="shared" si="17"/>
        <v>7.5071050716761017E-3</v>
      </c>
      <c r="G41" s="24"/>
      <c r="J41" s="151" t="s">
        <v>0</v>
      </c>
      <c r="K41" s="152"/>
      <c r="L41" s="79">
        <f>SUM(L35:L40)</f>
        <v>77</v>
      </c>
      <c r="M41" s="17">
        <f>SUM(M35:M40)</f>
        <v>1</v>
      </c>
      <c r="N41" s="80">
        <f>SUM(N35:N40)</f>
        <v>799788.47</v>
      </c>
      <c r="O41" s="81">
        <f>SUM(O35:O40)</f>
        <v>967083.84000000008</v>
      </c>
      <c r="P41" s="82">
        <f>SUM(P35:P40)</f>
        <v>0.99999999999999989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68</v>
      </c>
      <c r="C42" s="8">
        <f t="shared" si="14"/>
        <v>0.88311688311688308</v>
      </c>
      <c r="D42" s="13">
        <f t="shared" si="15"/>
        <v>172938.84999999998</v>
      </c>
      <c r="E42" s="14">
        <f t="shared" si="16"/>
        <v>208595.8</v>
      </c>
      <c r="F42" s="21">
        <f t="shared" si="17"/>
        <v>0.21569567329343439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89" t="s">
        <v>50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13"/>
        <v>0</v>
      </c>
      <c r="C44" s="8" t="str">
        <f t="shared" si="14"/>
        <v/>
      </c>
      <c r="D44" s="13">
        <f t="shared" si="15"/>
        <v>0</v>
      </c>
      <c r="E44" s="14">
        <f t="shared" si="16"/>
        <v>0</v>
      </c>
      <c r="F44" s="21" t="str">
        <f t="shared" si="1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13"/>
        <v>0</v>
      </c>
      <c r="C45" s="8" t="str">
        <f t="shared" si="14"/>
        <v/>
      </c>
      <c r="D45" s="13">
        <f t="shared" si="15"/>
        <v>0</v>
      </c>
      <c r="E45" s="14">
        <f t="shared" si="16"/>
        <v>0</v>
      </c>
      <c r="F45" s="21" t="str">
        <f t="shared" ref="F45" si="20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13"/>
        <v>0</v>
      </c>
      <c r="C46" s="8" t="str">
        <f t="shared" si="14"/>
        <v/>
      </c>
      <c r="D46" s="13">
        <f t="shared" si="15"/>
        <v>0</v>
      </c>
      <c r="E46" s="14">
        <f t="shared" si="16"/>
        <v>0</v>
      </c>
      <c r="F46" s="21" t="str">
        <f t="shared" ref="F46" si="2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22">B25+G25+L25+Q25+AA25+V25</f>
        <v>0</v>
      </c>
      <c r="C47" s="8" t="str">
        <f t="shared" ref="C47" si="23">IF(B47,B47/$B$48,"")</f>
        <v/>
      </c>
      <c r="D47" s="13">
        <f t="shared" ref="D47" si="24">D25+I25+N25+S25+AC25+X25</f>
        <v>0</v>
      </c>
      <c r="E47" s="14">
        <f t="shared" ref="E47" si="25">E25+J25+O25+T25+AD25+Y25</f>
        <v>0</v>
      </c>
      <c r="F47" s="21" t="str">
        <f t="shared" ref="F47" si="2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77</v>
      </c>
      <c r="C48" s="17">
        <f>SUM(C35:C47)</f>
        <v>1</v>
      </c>
      <c r="D48" s="18">
        <f>SUM(D35:D47)</f>
        <v>799788.47000000009</v>
      </c>
      <c r="E48" s="18">
        <f>SUM(E35:E47)</f>
        <v>967083.84000000008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OMqnyqVdfzpKFpSc8SBvvmx2a/Um1TkDWO2s+Uo2fC2wNTI762nCtgAbBwBgfFyVRMEFnMDtx2NrHHx+yEt9Lg==" saltValue="gKKWbVJsODVHjJxhBGikTA==" spinCount="100000" sheet="1" objects="1" scenarios="1"/>
  <mergeCells count="22">
    <mergeCell ref="J39:K39"/>
    <mergeCell ref="J41:K41"/>
    <mergeCell ref="J35:K35"/>
    <mergeCell ref="J36:K36"/>
    <mergeCell ref="J37:K37"/>
    <mergeCell ref="J38:K38"/>
    <mergeCell ref="J40:K40"/>
    <mergeCell ref="B10:AE10"/>
    <mergeCell ref="B11:F11"/>
    <mergeCell ref="G11:K11"/>
    <mergeCell ref="Q11:U11"/>
    <mergeCell ref="AA11:AE11"/>
    <mergeCell ref="V11:Z11"/>
    <mergeCell ref="A32:A34"/>
    <mergeCell ref="L11:P11"/>
    <mergeCell ref="L32:P33"/>
    <mergeCell ref="J32:K34"/>
    <mergeCell ref="A11:A12"/>
    <mergeCell ref="A30:H30"/>
    <mergeCell ref="B32:F33"/>
    <mergeCell ref="A28:Q28"/>
    <mergeCell ref="A29:Q29"/>
  </mergeCells>
  <hyperlinks>
    <hyperlink ref="A29" r:id="rId1" location="page=247" xr:uid="{B865BD92-248D-41D2-9237-DD8BAE29867E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M35:M40 C45:C46 C35:C44 C47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10"/>
  <sheetViews>
    <sheetView showGridLines="0" showZeros="0" topLeftCell="A9" zoomScale="70" zoomScaleNormal="70" workbookViewId="0">
      <selection activeCell="A8" sqref="A8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38</v>
      </c>
      <c r="B7" s="30" t="s">
        <v>55</v>
      </c>
      <c r="C7" s="31"/>
      <c r="D7" s="31"/>
      <c r="E7" s="31"/>
      <c r="F7" s="31"/>
      <c r="H7" s="69"/>
      <c r="I7" s="84" t="s">
        <v>46</v>
      </c>
      <c r="J7" s="85">
        <v>45853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Barcelona Cicle de l'Aigua SA (BCASA)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1" t="s">
        <v>6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3"/>
    </row>
    <row r="11" spans="1:31" ht="30" customHeight="1" thickBot="1" x14ac:dyDescent="0.3">
      <c r="A11" s="123" t="s">
        <v>10</v>
      </c>
      <c r="B11" s="134" t="s">
        <v>3</v>
      </c>
      <c r="C11" s="135"/>
      <c r="D11" s="135"/>
      <c r="E11" s="135"/>
      <c r="F11" s="136"/>
      <c r="G11" s="137" t="s">
        <v>1</v>
      </c>
      <c r="H11" s="138"/>
      <c r="I11" s="138"/>
      <c r="J11" s="138"/>
      <c r="K11" s="139"/>
      <c r="L11" s="109" t="s">
        <v>2</v>
      </c>
      <c r="M11" s="110"/>
      <c r="N11" s="110"/>
      <c r="O11" s="110"/>
      <c r="P11" s="110"/>
      <c r="Q11" s="140" t="s">
        <v>34</v>
      </c>
      <c r="R11" s="141"/>
      <c r="S11" s="141"/>
      <c r="T11" s="141"/>
      <c r="U11" s="142"/>
      <c r="V11" s="146" t="s">
        <v>5</v>
      </c>
      <c r="W11" s="147"/>
      <c r="X11" s="147"/>
      <c r="Y11" s="147"/>
      <c r="Z11" s="148"/>
      <c r="AA11" s="143" t="s">
        <v>4</v>
      </c>
      <c r="AB11" s="144"/>
      <c r="AC11" s="144"/>
      <c r="AD11" s="144"/>
      <c r="AE11" s="145"/>
    </row>
    <row r="12" spans="1:31" ht="39" customHeight="1" thickBot="1" x14ac:dyDescent="0.3">
      <c r="A12" s="124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>
        <v>1</v>
      </c>
      <c r="H13" s="96">
        <f t="shared" ref="H13:H24" si="2">IF(G13,G13/$G$26,"")</f>
        <v>3.2258064516129031E-2</v>
      </c>
      <c r="I13" s="4">
        <v>68677.539999999994</v>
      </c>
      <c r="J13" s="5">
        <v>83099.820000000007</v>
      </c>
      <c r="K13" s="97">
        <f t="shared" ref="K13:K24" si="3">IF(J13,J13/$J$26,"")</f>
        <v>0.34843756859486397</v>
      </c>
      <c r="L13" s="1">
        <v>2</v>
      </c>
      <c r="M13" s="96">
        <f t="shared" ref="M13:M24" si="4">IF(L13,L13/$L$26,"")</f>
        <v>9.0909090909090912E-2</v>
      </c>
      <c r="N13" s="4">
        <v>284607.59999999998</v>
      </c>
      <c r="O13" s="5">
        <v>344375.2</v>
      </c>
      <c r="P13" s="97">
        <f t="shared" ref="P13:P24" si="5">IF(O13,O13/$O$26,"")</f>
        <v>0.56696038323871412</v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>
        <v>2</v>
      </c>
      <c r="C14" s="96">
        <f t="shared" si="0"/>
        <v>0.2857142857142857</v>
      </c>
      <c r="D14" s="6">
        <v>2014213.81</v>
      </c>
      <c r="E14" s="7">
        <v>2437198.71</v>
      </c>
      <c r="F14" s="97">
        <f t="shared" si="1"/>
        <v>0.9953776340463113</v>
      </c>
      <c r="G14" s="2">
        <v>1</v>
      </c>
      <c r="H14" s="96">
        <f t="shared" si="2"/>
        <v>3.2258064516129031E-2</v>
      </c>
      <c r="I14" s="105">
        <v>50285</v>
      </c>
      <c r="J14" s="7">
        <v>60844.85</v>
      </c>
      <c r="K14" s="97">
        <f t="shared" si="3"/>
        <v>0.25512247313555197</v>
      </c>
      <c r="L14" s="2">
        <v>1</v>
      </c>
      <c r="M14" s="96">
        <f t="shared" si="4"/>
        <v>4.5454545454545456E-2</v>
      </c>
      <c r="N14" s="6">
        <v>174162.3</v>
      </c>
      <c r="O14" s="7">
        <v>210736.39</v>
      </c>
      <c r="P14" s="97">
        <f t="shared" si="5"/>
        <v>0.3469447986868483</v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 t="shared" si="4"/>
        <v/>
      </c>
      <c r="N15" s="6"/>
      <c r="O15" s="7"/>
      <c r="P15" s="97" t="str">
        <f t="shared" si="5"/>
        <v/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1</v>
      </c>
      <c r="H19" s="96">
        <f t="shared" si="2"/>
        <v>3.2258064516129031E-2</v>
      </c>
      <c r="I19" s="6">
        <v>5000</v>
      </c>
      <c r="J19" s="7">
        <v>5500</v>
      </c>
      <c r="K19" s="97">
        <f t="shared" si="3"/>
        <v>2.3061501544428757E-2</v>
      </c>
      <c r="L19" s="2">
        <v>2</v>
      </c>
      <c r="M19" s="96">
        <f t="shared" si="4"/>
        <v>9.0909090909090912E-2</v>
      </c>
      <c r="N19" s="6">
        <v>6767.39</v>
      </c>
      <c r="O19" s="7">
        <v>8188.54</v>
      </c>
      <c r="P19" s="97">
        <f t="shared" si="5"/>
        <v>1.3481161757773323E-2</v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>
        <v>5</v>
      </c>
      <c r="C20" s="98">
        <f t="shared" si="0"/>
        <v>0.7142857142857143</v>
      </c>
      <c r="D20" s="65">
        <v>9353.67</v>
      </c>
      <c r="E20" s="66">
        <v>11317.94</v>
      </c>
      <c r="F20" s="97">
        <f t="shared" si="1"/>
        <v>4.6223659536887372E-3</v>
      </c>
      <c r="G20" s="64">
        <v>28</v>
      </c>
      <c r="H20" s="98">
        <f t="shared" si="2"/>
        <v>0.90322580645161288</v>
      </c>
      <c r="I20" s="65">
        <v>75073.03</v>
      </c>
      <c r="J20" s="66">
        <v>89048.040000000008</v>
      </c>
      <c r="K20" s="97">
        <f t="shared" si="3"/>
        <v>0.37337845672515524</v>
      </c>
      <c r="L20" s="64">
        <v>17</v>
      </c>
      <c r="M20" s="98">
        <f t="shared" si="4"/>
        <v>0.77272727272727271</v>
      </c>
      <c r="N20" s="65">
        <v>36451.22</v>
      </c>
      <c r="O20" s="66">
        <v>44105.9784</v>
      </c>
      <c r="P20" s="99">
        <f t="shared" si="5"/>
        <v>7.2613656316664055E-2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hidden="1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4"/>
        <v/>
      </c>
      <c r="N21" s="6"/>
      <c r="O21" s="7"/>
      <c r="P21" s="97" t="str">
        <f t="shared" si="5"/>
        <v/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7</v>
      </c>
      <c r="C26" s="101">
        <f t="shared" si="22"/>
        <v>1</v>
      </c>
      <c r="D26" s="102">
        <f t="shared" si="22"/>
        <v>2023567.48</v>
      </c>
      <c r="E26" s="102">
        <f t="shared" si="22"/>
        <v>2448516.65</v>
      </c>
      <c r="F26" s="103">
        <f t="shared" si="22"/>
        <v>1</v>
      </c>
      <c r="G26" s="100">
        <f t="shared" si="22"/>
        <v>31</v>
      </c>
      <c r="H26" s="101">
        <f t="shared" si="22"/>
        <v>1</v>
      </c>
      <c r="I26" s="102">
        <f t="shared" si="22"/>
        <v>199035.57</v>
      </c>
      <c r="J26" s="102">
        <f t="shared" si="22"/>
        <v>238492.71000000002</v>
      </c>
      <c r="K26" s="103">
        <f t="shared" si="22"/>
        <v>0.99999999999999989</v>
      </c>
      <c r="L26" s="100">
        <f t="shared" si="22"/>
        <v>22</v>
      </c>
      <c r="M26" s="101">
        <f t="shared" si="22"/>
        <v>1</v>
      </c>
      <c r="N26" s="102">
        <f t="shared" si="22"/>
        <v>501988.51</v>
      </c>
      <c r="O26" s="102">
        <f t="shared" si="22"/>
        <v>607406.10840000014</v>
      </c>
      <c r="P26" s="103">
        <f t="shared" si="22"/>
        <v>0.99999999999999978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" customHeight="1" x14ac:dyDescent="0.25">
      <c r="B27" s="25"/>
      <c r="H27" s="25"/>
      <c r="N27" s="25"/>
    </row>
    <row r="28" spans="1:31" s="47" customFormat="1" ht="34.15" hidden="1" customHeight="1" x14ac:dyDescent="0.25">
      <c r="A28" s="129" t="s">
        <v>60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30" t="s">
        <v>59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5" t="s">
        <v>36</v>
      </c>
      <c r="B30" s="125"/>
      <c r="C30" s="125"/>
      <c r="D30" s="125"/>
      <c r="E30" s="125"/>
      <c r="F30" s="125"/>
      <c r="G30" s="125"/>
      <c r="H30" s="125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06" t="s">
        <v>10</v>
      </c>
      <c r="B32" s="111" t="s">
        <v>17</v>
      </c>
      <c r="C32" s="112"/>
      <c r="D32" s="112"/>
      <c r="E32" s="112"/>
      <c r="F32" s="113"/>
      <c r="G32" s="24"/>
      <c r="J32" s="117" t="s">
        <v>15</v>
      </c>
      <c r="K32" s="118"/>
      <c r="L32" s="111" t="s">
        <v>16</v>
      </c>
      <c r="M32" s="112"/>
      <c r="N32" s="112"/>
      <c r="O32" s="112"/>
      <c r="P32" s="113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07"/>
      <c r="B33" s="114"/>
      <c r="C33" s="115"/>
      <c r="D33" s="115"/>
      <c r="E33" s="115"/>
      <c r="F33" s="116"/>
      <c r="G33" s="24"/>
      <c r="J33" s="119"/>
      <c r="K33" s="120"/>
      <c r="L33" s="114"/>
      <c r="M33" s="115"/>
      <c r="N33" s="115"/>
      <c r="O33" s="115"/>
      <c r="P33" s="11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08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21"/>
      <c r="K34" s="122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3</v>
      </c>
      <c r="C35" s="8">
        <f>IF(B35,B35/$B$48,"")</f>
        <v>0.05</v>
      </c>
      <c r="D35" s="10">
        <f t="shared" ref="D35:D46" si="24">D13+I13+N13+S13+AC13+X13</f>
        <v>353285.13999999996</v>
      </c>
      <c r="E35" s="11">
        <f t="shared" ref="E35:E46" si="25">E13+J13+O13+T13+AD13+Y13</f>
        <v>427475.02</v>
      </c>
      <c r="F35" s="21">
        <f t="shared" ref="F35:F43" si="26">IF(E35,E35/$E$48,"")</f>
        <v>0.12975747112054811</v>
      </c>
      <c r="J35" s="153" t="s">
        <v>3</v>
      </c>
      <c r="K35" s="154"/>
      <c r="L35" s="54">
        <f>B26</f>
        <v>7</v>
      </c>
      <c r="M35" s="8">
        <f t="shared" ref="M35:M40" si="27">IF(L35,L35/$L$41,"")</f>
        <v>0.11666666666666667</v>
      </c>
      <c r="N35" s="55">
        <f>D26</f>
        <v>2023567.48</v>
      </c>
      <c r="O35" s="55">
        <f>E26</f>
        <v>2448516.65</v>
      </c>
      <c r="P35" s="56">
        <f t="shared" ref="P35:P40" si="28">IF(O35,O35/$O$41,"")</f>
        <v>0.74323250163379417</v>
      </c>
    </row>
    <row r="36" spans="1:33" s="24" customFormat="1" ht="30" customHeight="1" x14ac:dyDescent="0.25">
      <c r="A36" s="41" t="s">
        <v>18</v>
      </c>
      <c r="B36" s="12">
        <f t="shared" si="23"/>
        <v>4</v>
      </c>
      <c r="C36" s="8">
        <f t="shared" ref="C36:C47" si="29">IF(B36,B36/$B$48,"")</f>
        <v>6.6666666666666666E-2</v>
      </c>
      <c r="D36" s="13">
        <f t="shared" si="24"/>
        <v>2238661.11</v>
      </c>
      <c r="E36" s="14">
        <f t="shared" si="25"/>
        <v>2708779.95</v>
      </c>
      <c r="F36" s="21">
        <f t="shared" si="26"/>
        <v>0.82223386090266692</v>
      </c>
      <c r="J36" s="149" t="s">
        <v>1</v>
      </c>
      <c r="K36" s="150"/>
      <c r="L36" s="57">
        <f>G26</f>
        <v>31</v>
      </c>
      <c r="M36" s="8">
        <f t="shared" si="27"/>
        <v>0.51666666666666672</v>
      </c>
      <c r="N36" s="58">
        <f>I26</f>
        <v>199035.57</v>
      </c>
      <c r="O36" s="58">
        <f>J26</f>
        <v>238492.71000000002</v>
      </c>
      <c r="P36" s="56">
        <f t="shared" si="28"/>
        <v>7.2393027621324532E-2</v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9"/>
        <v/>
      </c>
      <c r="D37" s="13">
        <f t="shared" si="24"/>
        <v>0</v>
      </c>
      <c r="E37" s="14">
        <f t="shared" si="25"/>
        <v>0</v>
      </c>
      <c r="F37" s="21" t="str">
        <f t="shared" si="26"/>
        <v/>
      </c>
      <c r="G37" s="24"/>
      <c r="J37" s="149" t="s">
        <v>2</v>
      </c>
      <c r="K37" s="150"/>
      <c r="L37" s="57">
        <f>L26</f>
        <v>22</v>
      </c>
      <c r="M37" s="8">
        <f t="shared" si="27"/>
        <v>0.36666666666666664</v>
      </c>
      <c r="N37" s="58">
        <f>N26</f>
        <v>501988.51</v>
      </c>
      <c r="O37" s="58">
        <f>O26</f>
        <v>607406.10840000014</v>
      </c>
      <c r="P37" s="56">
        <f t="shared" si="28"/>
        <v>0.18437447074488128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9"/>
        <v/>
      </c>
      <c r="D38" s="13">
        <f t="shared" si="24"/>
        <v>0</v>
      </c>
      <c r="E38" s="14">
        <f t="shared" si="25"/>
        <v>0</v>
      </c>
      <c r="F38" s="21" t="str">
        <f t="shared" si="26"/>
        <v/>
      </c>
      <c r="G38" s="24"/>
      <c r="J38" s="149" t="s">
        <v>34</v>
      </c>
      <c r="K38" s="150"/>
      <c r="L38" s="57">
        <f>Q26</f>
        <v>0</v>
      </c>
      <c r="M38" s="8" t="str">
        <f t="shared" si="27"/>
        <v/>
      </c>
      <c r="N38" s="58">
        <f>S26</f>
        <v>0</v>
      </c>
      <c r="O38" s="58">
        <f>T26</f>
        <v>0</v>
      </c>
      <c r="P38" s="56" t="str">
        <f t="shared" si="28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9"/>
        <v/>
      </c>
      <c r="D39" s="13">
        <f t="shared" si="24"/>
        <v>0</v>
      </c>
      <c r="E39" s="22">
        <f t="shared" si="25"/>
        <v>0</v>
      </c>
      <c r="F39" s="21" t="str">
        <f t="shared" si="26"/>
        <v/>
      </c>
      <c r="G39" s="24"/>
      <c r="J39" s="149" t="s">
        <v>5</v>
      </c>
      <c r="K39" s="150"/>
      <c r="L39" s="57">
        <f>V26</f>
        <v>0</v>
      </c>
      <c r="M39" s="8" t="str">
        <f t="shared" si="27"/>
        <v/>
      </c>
      <c r="N39" s="58">
        <f>X26</f>
        <v>0</v>
      </c>
      <c r="O39" s="58">
        <f>Y26</f>
        <v>0</v>
      </c>
      <c r="P39" s="56" t="str">
        <f t="shared" si="28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9"/>
        <v/>
      </c>
      <c r="D40" s="13">
        <f t="shared" si="24"/>
        <v>0</v>
      </c>
      <c r="E40" s="22">
        <f t="shared" si="25"/>
        <v>0</v>
      </c>
      <c r="F40" s="21" t="str">
        <f t="shared" si="26"/>
        <v/>
      </c>
      <c r="G40" s="24"/>
      <c r="J40" s="149" t="s">
        <v>4</v>
      </c>
      <c r="K40" s="150"/>
      <c r="L40" s="57">
        <f>AA26</f>
        <v>0</v>
      </c>
      <c r="M40" s="8" t="str">
        <f t="shared" si="27"/>
        <v/>
      </c>
      <c r="N40" s="58">
        <f>AC26</f>
        <v>0</v>
      </c>
      <c r="O40" s="58">
        <f>AD26</f>
        <v>0</v>
      </c>
      <c r="P40" s="56" t="str">
        <f t="shared" si="28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3</v>
      </c>
      <c r="C41" s="8">
        <f t="shared" si="29"/>
        <v>0.05</v>
      </c>
      <c r="D41" s="13">
        <f t="shared" si="24"/>
        <v>11767.39</v>
      </c>
      <c r="E41" s="14">
        <f t="shared" si="25"/>
        <v>13688.54</v>
      </c>
      <c r="F41" s="21">
        <f t="shared" si="26"/>
        <v>4.1550739824106394E-3</v>
      </c>
      <c r="G41" s="24"/>
      <c r="J41" s="151" t="s">
        <v>0</v>
      </c>
      <c r="K41" s="152"/>
      <c r="L41" s="79">
        <f>SUM(L35:L40)</f>
        <v>60</v>
      </c>
      <c r="M41" s="17">
        <f>SUM(M35:M40)</f>
        <v>1</v>
      </c>
      <c r="N41" s="80">
        <f>SUM(N35:N40)</f>
        <v>2724591.5599999996</v>
      </c>
      <c r="O41" s="81">
        <f>SUM(O35:O40)</f>
        <v>3294415.4684000001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50</v>
      </c>
      <c r="C42" s="8">
        <f t="shared" si="29"/>
        <v>0.83333333333333337</v>
      </c>
      <c r="D42" s="13">
        <f t="shared" si="24"/>
        <v>120877.92</v>
      </c>
      <c r="E42" s="14">
        <f t="shared" si="25"/>
        <v>144471.9584</v>
      </c>
      <c r="F42" s="21">
        <f t="shared" si="26"/>
        <v>4.3853593994374288E-2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44" t="s">
        <v>32</v>
      </c>
      <c r="B43" s="12">
        <f t="shared" si="23"/>
        <v>0</v>
      </c>
      <c r="C43" s="8" t="str">
        <f t="shared" si="29"/>
        <v/>
      </c>
      <c r="D43" s="13">
        <f t="shared" si="24"/>
        <v>0</v>
      </c>
      <c r="E43" s="14">
        <f t="shared" si="25"/>
        <v>0</v>
      </c>
      <c r="F43" s="21" t="str">
        <f t="shared" si="26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9"/>
        <v/>
      </c>
      <c r="D44" s="13">
        <f t="shared" si="24"/>
        <v>0</v>
      </c>
      <c r="E44" s="14">
        <f t="shared" si="25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9"/>
        <v/>
      </c>
      <c r="D45" s="13">
        <f t="shared" si="24"/>
        <v>0</v>
      </c>
      <c r="E45" s="14">
        <f t="shared" si="25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 t="shared" si="29"/>
        <v/>
      </c>
      <c r="D46" s="13">
        <f t="shared" si="24"/>
        <v>0</v>
      </c>
      <c r="E46" s="14">
        <f t="shared" si="25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9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60</v>
      </c>
      <c r="C48" s="17">
        <f>SUM(C35:C47)</f>
        <v>1</v>
      </c>
      <c r="D48" s="18">
        <f>SUM(D35:D47)</f>
        <v>2724591.56</v>
      </c>
      <c r="E48" s="18">
        <f>SUM(E35:E47)</f>
        <v>3294415.4684000001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TFt/1EyvETPbVXnYKgwt29qByCVbycNh/PtjqWhE+rPjixRql3dDvS+xkh2K5k/vHC1klQChgzz4IYxAPgcH6w==" saltValue="T1ct9cdwurMysYFJBBCTeg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8:Q28"/>
    <mergeCell ref="A30:H30"/>
    <mergeCell ref="A32:A34"/>
    <mergeCell ref="B32:F33"/>
    <mergeCell ref="J32:K34"/>
    <mergeCell ref="L32:P33"/>
    <mergeCell ref="A29:Q29"/>
    <mergeCell ref="J41:K41"/>
    <mergeCell ref="J35:K35"/>
    <mergeCell ref="J36:K36"/>
    <mergeCell ref="J37:K37"/>
    <mergeCell ref="J38:K38"/>
    <mergeCell ref="J40:K40"/>
    <mergeCell ref="J39:K39"/>
  </mergeCells>
  <hyperlinks>
    <hyperlink ref="A29" r:id="rId1" location="page=247" xr:uid="{983725FD-EE2B-4507-8556-1C983D717DBA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6:C45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10"/>
  <sheetViews>
    <sheetView showGridLines="0" showZeros="0" tabSelected="1" topLeftCell="I1" zoomScale="70" zoomScaleNormal="70" workbookViewId="0">
      <selection activeCell="Q19" sqref="Q19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39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>
        <v>45951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Barcelona Cicle de l'Aigua SA (BCASA)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899999999999999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1" t="s">
        <v>6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3"/>
    </row>
    <row r="11" spans="1:31" ht="30" customHeight="1" thickBot="1" x14ac:dyDescent="0.3">
      <c r="A11" s="123" t="s">
        <v>10</v>
      </c>
      <c r="B11" s="134" t="s">
        <v>3</v>
      </c>
      <c r="C11" s="135"/>
      <c r="D11" s="135"/>
      <c r="E11" s="135"/>
      <c r="F11" s="136"/>
      <c r="G11" s="137" t="s">
        <v>1</v>
      </c>
      <c r="H11" s="138"/>
      <c r="I11" s="138"/>
      <c r="J11" s="138"/>
      <c r="K11" s="139"/>
      <c r="L11" s="109" t="s">
        <v>2</v>
      </c>
      <c r="M11" s="110"/>
      <c r="N11" s="110"/>
      <c r="O11" s="110"/>
      <c r="P11" s="110"/>
      <c r="Q11" s="140" t="s">
        <v>34</v>
      </c>
      <c r="R11" s="141"/>
      <c r="S11" s="141"/>
      <c r="T11" s="141"/>
      <c r="U11" s="142"/>
      <c r="V11" s="146" t="s">
        <v>5</v>
      </c>
      <c r="W11" s="147"/>
      <c r="X11" s="147"/>
      <c r="Y11" s="147"/>
      <c r="Z11" s="148"/>
      <c r="AA11" s="143" t="s">
        <v>4</v>
      </c>
      <c r="AB11" s="144"/>
      <c r="AC11" s="144"/>
      <c r="AD11" s="144"/>
      <c r="AE11" s="145"/>
    </row>
    <row r="12" spans="1:31" ht="39" customHeight="1" thickBot="1" x14ac:dyDescent="0.3">
      <c r="A12" s="124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>
        <v>1</v>
      </c>
      <c r="H13" s="96">
        <f t="shared" ref="H13:H24" si="2">IF(G13,G13/$G$26,"")</f>
        <v>3.7037037037037035E-2</v>
      </c>
      <c r="I13" s="4">
        <v>69580</v>
      </c>
      <c r="J13" s="5">
        <v>84191.8</v>
      </c>
      <c r="K13" s="97">
        <f t="shared" ref="K13:K24" si="3">IF(J13,J13/$J$26,"")</f>
        <v>0.37521484702007968</v>
      </c>
      <c r="L13" s="1"/>
      <c r="M13" s="96" t="str">
        <f t="shared" ref="M13:M24" si="4">IF(L13,L13/$L$26,"")</f>
        <v/>
      </c>
      <c r="N13" s="4"/>
      <c r="O13" s="5"/>
      <c r="P13" s="97" t="str">
        <f t="shared" ref="P13:P24" si="5">IF(O13,O13/$O$26,"")</f>
        <v/>
      </c>
      <c r="Q13" s="1"/>
      <c r="R13" s="96" t="str">
        <f t="shared" ref="R13:R24" si="6">IF(Q13,Q13/$Q$26,"")</f>
        <v/>
      </c>
      <c r="S13" s="4"/>
      <c r="T13" s="5"/>
      <c r="U13" s="97" t="str">
        <f t="shared" ref="U13:U25" si="7">IF(T13,T13/$T$26,"")</f>
        <v/>
      </c>
      <c r="V13" s="1"/>
      <c r="W13" s="96" t="str">
        <f t="shared" ref="W13:W24" si="8">IF(V13,V13/$V$26,"")</f>
        <v/>
      </c>
      <c r="X13" s="4"/>
      <c r="Y13" s="5"/>
      <c r="Z13" s="97" t="str">
        <f t="shared" ref="Z13:Z24" si="9">IF(Y13,Y13/$Y$26,"")</f>
        <v/>
      </c>
      <c r="AA13" s="1"/>
      <c r="AB13" s="96" t="str">
        <f t="shared" ref="AB13:AB24" si="10">IF(AA13,AA13/$AA$26,"")</f>
        <v/>
      </c>
      <c r="AC13" s="4"/>
      <c r="AD13" s="5"/>
      <c r="AE13" s="97" t="str">
        <f t="shared" ref="AE13:AE24" si="11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/>
      <c r="G14" s="2">
        <v>1</v>
      </c>
      <c r="H14" s="96">
        <f t="shared" si="2"/>
        <v>3.7037037037037035E-2</v>
      </c>
      <c r="I14" s="6">
        <v>46350</v>
      </c>
      <c r="J14" s="7">
        <v>56083.5</v>
      </c>
      <c r="K14" s="97">
        <f t="shared" si="3"/>
        <v>0.24994550387152475</v>
      </c>
      <c r="L14" s="2">
        <v>1</v>
      </c>
      <c r="M14" s="96">
        <f t="shared" si="4"/>
        <v>7.6923076923076927E-2</v>
      </c>
      <c r="N14" s="6">
        <v>45840</v>
      </c>
      <c r="O14" s="7">
        <v>55466.400000000001</v>
      </c>
      <c r="P14" s="97">
        <f t="shared" si="5"/>
        <v>0.44327101376435041</v>
      </c>
      <c r="Q14" s="2"/>
      <c r="R14" s="96" t="str">
        <f t="shared" si="6"/>
        <v/>
      </c>
      <c r="S14" s="6"/>
      <c r="T14" s="7"/>
      <c r="U14" s="97" t="str">
        <f t="shared" si="7"/>
        <v/>
      </c>
      <c r="V14" s="2"/>
      <c r="W14" s="96" t="str">
        <f t="shared" si="8"/>
        <v/>
      </c>
      <c r="X14" s="6"/>
      <c r="Y14" s="7"/>
      <c r="Z14" s="97" t="str">
        <f t="shared" si="9"/>
        <v/>
      </c>
      <c r="AA14" s="2"/>
      <c r="AB14" s="96" t="str">
        <f t="shared" si="10"/>
        <v/>
      </c>
      <c r="AC14" s="6"/>
      <c r="AD14" s="7"/>
      <c r="AE14" s="97" t="str">
        <f t="shared" si="11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>
        <v>1</v>
      </c>
      <c r="M15" s="96">
        <f t="shared" si="4"/>
        <v>7.6923076923076927E-2</v>
      </c>
      <c r="N15" s="6">
        <v>15816</v>
      </c>
      <c r="O15" s="7">
        <v>19137.36</v>
      </c>
      <c r="P15" s="97">
        <f t="shared" si="5"/>
        <v>0.1529401037019408</v>
      </c>
      <c r="Q15" s="2"/>
      <c r="R15" s="96" t="str">
        <f t="shared" si="6"/>
        <v/>
      </c>
      <c r="S15" s="6"/>
      <c r="T15" s="7"/>
      <c r="U15" s="97" t="str">
        <f t="shared" si="7"/>
        <v/>
      </c>
      <c r="V15" s="2"/>
      <c r="W15" s="96" t="str">
        <f t="shared" si="8"/>
        <v/>
      </c>
      <c r="X15" s="6"/>
      <c r="Y15" s="7"/>
      <c r="Z15" s="97" t="str">
        <f t="shared" si="9"/>
        <v/>
      </c>
      <c r="AA15" s="2"/>
      <c r="AB15" s="96" t="str">
        <f t="shared" si="10"/>
        <v/>
      </c>
      <c r="AC15" s="6"/>
      <c r="AD15" s="7"/>
      <c r="AE15" s="97" t="str">
        <f t="shared" si="11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 t="shared" si="4"/>
        <v/>
      </c>
      <c r="N16" s="6"/>
      <c r="O16" s="7"/>
      <c r="P16" s="97" t="str">
        <f t="shared" si="5"/>
        <v/>
      </c>
      <c r="Q16" s="2"/>
      <c r="R16" s="96" t="str">
        <f t="shared" si="6"/>
        <v/>
      </c>
      <c r="S16" s="6"/>
      <c r="T16" s="7"/>
      <c r="U16" s="97" t="str">
        <f t="shared" si="7"/>
        <v/>
      </c>
      <c r="V16" s="2"/>
      <c r="W16" s="96" t="str">
        <f t="shared" si="8"/>
        <v/>
      </c>
      <c r="X16" s="6"/>
      <c r="Y16" s="7"/>
      <c r="Z16" s="97" t="str">
        <f t="shared" si="9"/>
        <v/>
      </c>
      <c r="AA16" s="2"/>
      <c r="AB16" s="96" t="str">
        <f t="shared" si="10"/>
        <v/>
      </c>
      <c r="AC16" s="6"/>
      <c r="AD16" s="7"/>
      <c r="AE16" s="97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 t="str">
        <f t="shared" si="4"/>
        <v/>
      </c>
      <c r="N17" s="6"/>
      <c r="O17" s="7"/>
      <c r="P17" s="97" t="str">
        <f t="shared" si="5"/>
        <v/>
      </c>
      <c r="Q17" s="3"/>
      <c r="R17" s="96" t="str">
        <f t="shared" si="6"/>
        <v/>
      </c>
      <c r="S17" s="6"/>
      <c r="T17" s="7"/>
      <c r="U17" s="97" t="str">
        <f t="shared" si="7"/>
        <v/>
      </c>
      <c r="V17" s="3"/>
      <c r="W17" s="96" t="str">
        <f t="shared" si="8"/>
        <v/>
      </c>
      <c r="X17" s="6"/>
      <c r="Y17" s="7"/>
      <c r="Z17" s="97" t="str">
        <f t="shared" si="9"/>
        <v/>
      </c>
      <c r="AA17" s="3"/>
      <c r="AB17" s="96" t="str">
        <f t="shared" si="10"/>
        <v/>
      </c>
      <c r="AC17" s="6"/>
      <c r="AD17" s="7"/>
      <c r="AE17" s="97" t="str">
        <f t="shared" si="11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si="4"/>
        <v/>
      </c>
      <c r="N18" s="65"/>
      <c r="O18" s="66"/>
      <c r="P18" s="99" t="str">
        <f t="shared" si="5"/>
        <v/>
      </c>
      <c r="Q18" s="67"/>
      <c r="R18" s="98" t="str">
        <f t="shared" si="6"/>
        <v/>
      </c>
      <c r="S18" s="65"/>
      <c r="T18" s="66"/>
      <c r="U18" s="99" t="str">
        <f t="shared" si="7"/>
        <v/>
      </c>
      <c r="V18" s="67"/>
      <c r="W18" s="98" t="str">
        <f t="shared" si="8"/>
        <v/>
      </c>
      <c r="X18" s="65"/>
      <c r="Y18" s="66"/>
      <c r="Z18" s="99" t="str">
        <f t="shared" si="9"/>
        <v/>
      </c>
      <c r="AA18" s="67"/>
      <c r="AB18" s="96" t="str">
        <f t="shared" si="10"/>
        <v/>
      </c>
      <c r="AC18" s="65"/>
      <c r="AD18" s="66"/>
      <c r="AE18" s="99" t="str">
        <f t="shared" si="11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>
        <v>1</v>
      </c>
      <c r="H19" s="96">
        <f t="shared" si="2"/>
        <v>3.7037037037037035E-2</v>
      </c>
      <c r="I19" s="6">
        <v>700</v>
      </c>
      <c r="J19" s="7">
        <v>847</v>
      </c>
      <c r="K19" s="97">
        <f t="shared" si="3"/>
        <v>3.7747972537231353E-3</v>
      </c>
      <c r="L19" s="2">
        <v>1</v>
      </c>
      <c r="M19" s="96">
        <f t="shared" si="4"/>
        <v>7.6923076923076927E-2</v>
      </c>
      <c r="N19" s="6">
        <v>367.2</v>
      </c>
      <c r="O19" s="7">
        <v>444.31</v>
      </c>
      <c r="P19" s="97">
        <f t="shared" si="5"/>
        <v>3.5507937080040985E-3</v>
      </c>
      <c r="Q19" s="2"/>
      <c r="R19" s="96" t="str">
        <f t="shared" si="6"/>
        <v/>
      </c>
      <c r="S19" s="6"/>
      <c r="T19" s="7"/>
      <c r="U19" s="97" t="str">
        <f t="shared" si="7"/>
        <v/>
      </c>
      <c r="V19" s="2"/>
      <c r="W19" s="96" t="str">
        <f t="shared" si="8"/>
        <v/>
      </c>
      <c r="X19" s="6"/>
      <c r="Y19" s="7"/>
      <c r="Z19" s="97" t="str">
        <f t="shared" si="9"/>
        <v/>
      </c>
      <c r="AA19" s="2"/>
      <c r="AB19" s="96" t="str">
        <f t="shared" si="10"/>
        <v/>
      </c>
      <c r="AC19" s="6"/>
      <c r="AD19" s="7"/>
      <c r="AE19" s="97" t="str">
        <f t="shared" si="11"/>
        <v/>
      </c>
    </row>
    <row r="20" spans="1:31" s="75" customFormat="1" ht="36" customHeight="1" x14ac:dyDescent="0.25">
      <c r="A20" s="76" t="s">
        <v>29</v>
      </c>
      <c r="B20" s="64">
        <v>2</v>
      </c>
      <c r="C20" s="98">
        <f t="shared" si="0"/>
        <v>1</v>
      </c>
      <c r="D20" s="65">
        <v>28960.92</v>
      </c>
      <c r="E20" s="66">
        <v>35042.713199999998</v>
      </c>
      <c r="F20" s="97">
        <f t="shared" si="1"/>
        <v>1</v>
      </c>
      <c r="G20" s="64">
        <v>24</v>
      </c>
      <c r="H20" s="98">
        <f t="shared" si="2"/>
        <v>0.88888888888888884</v>
      </c>
      <c r="I20" s="65">
        <v>69170.549999999988</v>
      </c>
      <c r="J20" s="66">
        <v>83260.612000000008</v>
      </c>
      <c r="K20" s="99">
        <f t="shared" si="3"/>
        <v>0.37106485185467247</v>
      </c>
      <c r="L20" s="64">
        <v>10</v>
      </c>
      <c r="M20" s="98">
        <f t="shared" si="4"/>
        <v>0.76923076923076927</v>
      </c>
      <c r="N20" s="65">
        <v>41389.83</v>
      </c>
      <c r="O20" s="66">
        <v>50081.7</v>
      </c>
      <c r="P20" s="99">
        <f t="shared" si="5"/>
        <v>0.40023808882570466</v>
      </c>
      <c r="Q20" s="64"/>
      <c r="R20" s="98" t="str">
        <f t="shared" si="6"/>
        <v/>
      </c>
      <c r="S20" s="65"/>
      <c r="T20" s="66"/>
      <c r="U20" s="99" t="str">
        <f t="shared" si="7"/>
        <v/>
      </c>
      <c r="V20" s="64"/>
      <c r="W20" s="98" t="str">
        <f t="shared" si="8"/>
        <v/>
      </c>
      <c r="X20" s="65"/>
      <c r="Y20" s="66"/>
      <c r="Z20" s="99" t="str">
        <f t="shared" si="9"/>
        <v/>
      </c>
      <c r="AA20" s="64"/>
      <c r="AB20" s="96" t="str">
        <f t="shared" si="10"/>
        <v/>
      </c>
      <c r="AC20" s="65"/>
      <c r="AD20" s="66"/>
      <c r="AE20" s="99" t="str">
        <f t="shared" si="11"/>
        <v/>
      </c>
    </row>
    <row r="21" spans="1:31" s="40" customFormat="1" ht="39.950000000000003" hidden="1" customHeight="1" x14ac:dyDescent="0.25">
      <c r="A21" s="44" t="s">
        <v>42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4"/>
        <v/>
      </c>
      <c r="N21" s="6"/>
      <c r="O21" s="7"/>
      <c r="P21" s="97" t="str">
        <f t="shared" si="5"/>
        <v/>
      </c>
      <c r="Q21" s="2"/>
      <c r="R21" s="96" t="str">
        <f t="shared" si="6"/>
        <v/>
      </c>
      <c r="S21" s="6"/>
      <c r="T21" s="7"/>
      <c r="U21" s="97" t="str">
        <f t="shared" si="7"/>
        <v/>
      </c>
      <c r="V21" s="2"/>
      <c r="W21" s="96" t="str">
        <f t="shared" si="8"/>
        <v/>
      </c>
      <c r="X21" s="6"/>
      <c r="Y21" s="7"/>
      <c r="Z21" s="97" t="str">
        <f t="shared" si="9"/>
        <v/>
      </c>
      <c r="AA21" s="2"/>
      <c r="AB21" s="96" t="str">
        <f t="shared" si="10"/>
        <v/>
      </c>
      <c r="AC21" s="6"/>
      <c r="AD21" s="7"/>
      <c r="AE21" s="97" t="str">
        <f t="shared" si="11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4"/>
        <v/>
      </c>
      <c r="N22" s="6"/>
      <c r="O22" s="7"/>
      <c r="P22" s="97" t="str">
        <f t="shared" si="5"/>
        <v/>
      </c>
      <c r="Q22" s="2"/>
      <c r="R22" s="96" t="str">
        <f t="shared" si="6"/>
        <v/>
      </c>
      <c r="S22" s="6"/>
      <c r="T22" s="7"/>
      <c r="U22" s="97" t="str">
        <f t="shared" si="7"/>
        <v/>
      </c>
      <c r="V22" s="2"/>
      <c r="W22" s="96" t="str">
        <f t="shared" si="8"/>
        <v/>
      </c>
      <c r="X22" s="6"/>
      <c r="Y22" s="7"/>
      <c r="Z22" s="97" t="str">
        <f t="shared" si="9"/>
        <v/>
      </c>
      <c r="AA22" s="2"/>
      <c r="AB22" s="96" t="str">
        <f t="shared" si="10"/>
        <v/>
      </c>
      <c r="AC22" s="6"/>
      <c r="AD22" s="7"/>
      <c r="AE22" s="97" t="str">
        <f t="shared" si="11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4"/>
        <v/>
      </c>
      <c r="N23" s="6"/>
      <c r="O23" s="7"/>
      <c r="P23" s="97" t="str">
        <f t="shared" si="5"/>
        <v/>
      </c>
      <c r="Q23" s="2"/>
      <c r="R23" s="96" t="str">
        <f t="shared" si="6"/>
        <v/>
      </c>
      <c r="S23" s="6"/>
      <c r="T23" s="7"/>
      <c r="U23" s="97" t="str">
        <f t="shared" si="7"/>
        <v/>
      </c>
      <c r="V23" s="2"/>
      <c r="W23" s="96" t="str">
        <f t="shared" si="8"/>
        <v/>
      </c>
      <c r="X23" s="6"/>
      <c r="Y23" s="7"/>
      <c r="Z23" s="97" t="str">
        <f t="shared" si="9"/>
        <v/>
      </c>
      <c r="AA23" s="2"/>
      <c r="AB23" s="96" t="str">
        <f t="shared" si="10"/>
        <v/>
      </c>
      <c r="AC23" s="6"/>
      <c r="AD23" s="7"/>
      <c r="AE23" s="97" t="str">
        <f t="shared" si="11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4"/>
        <v/>
      </c>
      <c r="N24" s="6"/>
      <c r="O24" s="7"/>
      <c r="P24" s="97" t="str">
        <f t="shared" si="5"/>
        <v/>
      </c>
      <c r="Q24" s="2"/>
      <c r="R24" s="96" t="str">
        <f t="shared" si="6"/>
        <v/>
      </c>
      <c r="S24" s="6"/>
      <c r="T24" s="7"/>
      <c r="U24" s="97" t="str">
        <f t="shared" si="7"/>
        <v/>
      </c>
      <c r="V24" s="2"/>
      <c r="W24" s="96" t="str">
        <f t="shared" si="8"/>
        <v/>
      </c>
      <c r="X24" s="93"/>
      <c r="Y24" s="94"/>
      <c r="Z24" s="97" t="str">
        <f t="shared" si="9"/>
        <v/>
      </c>
      <c r="AA24" s="2"/>
      <c r="AB24" s="96" t="str">
        <f t="shared" si="10"/>
        <v/>
      </c>
      <c r="AC24" s="6"/>
      <c r="AD24" s="7"/>
      <c r="AE24" s="97" t="str">
        <f t="shared" si="11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7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2</v>
      </c>
      <c r="C26" s="101">
        <f t="shared" si="22"/>
        <v>1</v>
      </c>
      <c r="D26" s="102">
        <f t="shared" si="22"/>
        <v>28960.92</v>
      </c>
      <c r="E26" s="102">
        <f t="shared" si="22"/>
        <v>35042.713199999998</v>
      </c>
      <c r="F26" s="103">
        <f t="shared" si="22"/>
        <v>1</v>
      </c>
      <c r="G26" s="100">
        <f t="shared" si="22"/>
        <v>27</v>
      </c>
      <c r="H26" s="101">
        <f t="shared" si="22"/>
        <v>1</v>
      </c>
      <c r="I26" s="102">
        <f t="shared" si="22"/>
        <v>185800.55</v>
      </c>
      <c r="J26" s="102">
        <f t="shared" si="22"/>
        <v>224382.91200000001</v>
      </c>
      <c r="K26" s="103">
        <f t="shared" si="22"/>
        <v>1</v>
      </c>
      <c r="L26" s="100">
        <f t="shared" si="22"/>
        <v>13</v>
      </c>
      <c r="M26" s="101">
        <f t="shared" si="22"/>
        <v>1</v>
      </c>
      <c r="N26" s="102">
        <f t="shared" si="22"/>
        <v>103413.03</v>
      </c>
      <c r="O26" s="102">
        <f t="shared" si="22"/>
        <v>125129.77</v>
      </c>
      <c r="P26" s="103">
        <f t="shared" si="22"/>
        <v>1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hidden="1" customHeight="1" x14ac:dyDescent="0.25">
      <c r="A28" s="129" t="s">
        <v>60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30" t="s">
        <v>59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5" t="s">
        <v>36</v>
      </c>
      <c r="B30" s="125"/>
      <c r="C30" s="125"/>
      <c r="D30" s="125"/>
      <c r="E30" s="125"/>
      <c r="F30" s="125"/>
      <c r="G30" s="125"/>
      <c r="H30" s="125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06" t="s">
        <v>10</v>
      </c>
      <c r="B32" s="111" t="s">
        <v>17</v>
      </c>
      <c r="C32" s="112"/>
      <c r="D32" s="112"/>
      <c r="E32" s="112"/>
      <c r="F32" s="113"/>
      <c r="G32" s="24"/>
      <c r="J32" s="117" t="s">
        <v>15</v>
      </c>
      <c r="K32" s="118"/>
      <c r="L32" s="111" t="s">
        <v>16</v>
      </c>
      <c r="M32" s="112"/>
      <c r="N32" s="112"/>
      <c r="O32" s="112"/>
      <c r="P32" s="113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07"/>
      <c r="B33" s="126"/>
      <c r="C33" s="127"/>
      <c r="D33" s="127"/>
      <c r="E33" s="127"/>
      <c r="F33" s="128"/>
      <c r="G33" s="24"/>
      <c r="J33" s="119"/>
      <c r="K33" s="120"/>
      <c r="L33" s="114"/>
      <c r="M33" s="115"/>
      <c r="N33" s="115"/>
      <c r="O33" s="115"/>
      <c r="P33" s="11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08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21"/>
      <c r="K34" s="122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1</v>
      </c>
      <c r="C35" s="8">
        <f t="shared" ref="C35:C43" si="24">IF(B35,B35/$B$48,"")</f>
        <v>2.3809523809523808E-2</v>
      </c>
      <c r="D35" s="10">
        <f t="shared" ref="D35:D46" si="25">D13+I13+N13+S13+AC13+X13</f>
        <v>69580</v>
      </c>
      <c r="E35" s="11">
        <f t="shared" ref="E35:E46" si="26">E13+J13+O13+T13+AD13+Y13</f>
        <v>84191.8</v>
      </c>
      <c r="F35" s="21">
        <f t="shared" ref="F35:F44" si="27">IF(E35,E35/$E$48,"")</f>
        <v>0.21893282749605797</v>
      </c>
      <c r="J35" s="153" t="s">
        <v>3</v>
      </c>
      <c r="K35" s="154"/>
      <c r="L35" s="54">
        <f>B26</f>
        <v>2</v>
      </c>
      <c r="M35" s="8">
        <f>IF(L35,L35/$L$41,"")</f>
        <v>4.7619047619047616E-2</v>
      </c>
      <c r="N35" s="55">
        <f>D26</f>
        <v>28960.92</v>
      </c>
      <c r="O35" s="55">
        <f>E26</f>
        <v>35042.713199999998</v>
      </c>
      <c r="P35" s="56">
        <f>IF(O35,O35/$O$41,"")</f>
        <v>9.1125267353939846E-2</v>
      </c>
    </row>
    <row r="36" spans="1:33" s="24" customFormat="1" ht="30" customHeight="1" x14ac:dyDescent="0.25">
      <c r="A36" s="41" t="s">
        <v>18</v>
      </c>
      <c r="B36" s="12">
        <f t="shared" si="23"/>
        <v>2</v>
      </c>
      <c r="C36" s="8">
        <f t="shared" si="24"/>
        <v>4.7619047619047616E-2</v>
      </c>
      <c r="D36" s="13">
        <f t="shared" si="25"/>
        <v>92190</v>
      </c>
      <c r="E36" s="14">
        <f t="shared" si="26"/>
        <v>111549.9</v>
      </c>
      <c r="F36" s="21">
        <f t="shared" si="27"/>
        <v>0.29007498371459589</v>
      </c>
      <c r="J36" s="149" t="s">
        <v>1</v>
      </c>
      <c r="K36" s="150"/>
      <c r="L36" s="57">
        <f>G26</f>
        <v>27</v>
      </c>
      <c r="M36" s="8">
        <f>IF(L36,L36/$L$41,"")</f>
        <v>0.6428571428571429</v>
      </c>
      <c r="N36" s="58">
        <f>I26</f>
        <v>185800.55</v>
      </c>
      <c r="O36" s="58">
        <f>J26</f>
        <v>224382.91200000001</v>
      </c>
      <c r="P36" s="56">
        <f>IF(O36,O36/$O$41,"")</f>
        <v>0.58348657904878098</v>
      </c>
    </row>
    <row r="37" spans="1:33" ht="30" customHeight="1" x14ac:dyDescent="0.25">
      <c r="A37" s="41" t="s">
        <v>19</v>
      </c>
      <c r="B37" s="12">
        <f t="shared" si="23"/>
        <v>1</v>
      </c>
      <c r="C37" s="8">
        <f t="shared" si="24"/>
        <v>2.3809523809523808E-2</v>
      </c>
      <c r="D37" s="13">
        <f t="shared" si="25"/>
        <v>15816</v>
      </c>
      <c r="E37" s="14">
        <f t="shared" si="26"/>
        <v>19137.36</v>
      </c>
      <c r="F37" s="21">
        <f t="shared" si="27"/>
        <v>4.9764897954550913E-2</v>
      </c>
      <c r="G37" s="24"/>
      <c r="J37" s="149" t="s">
        <v>2</v>
      </c>
      <c r="K37" s="150"/>
      <c r="L37" s="57">
        <f>L26</f>
        <v>13</v>
      </c>
      <c r="M37" s="8">
        <f>IF(L37,L37/$L$41,"")</f>
        <v>0.30952380952380953</v>
      </c>
      <c r="N37" s="58">
        <f>N26</f>
        <v>103413.03</v>
      </c>
      <c r="O37" s="58">
        <f>O26</f>
        <v>125129.77</v>
      </c>
      <c r="P37" s="56">
        <f>IF(O37,O37/$O$41,"")</f>
        <v>0.32538815359727918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49" t="s">
        <v>34</v>
      </c>
      <c r="K38" s="150"/>
      <c r="L38" s="57">
        <f>Q26</f>
        <v>0</v>
      </c>
      <c r="M38" s="8" t="str">
        <f>IF(L38,L38/$L$41,"")</f>
        <v/>
      </c>
      <c r="N38" s="58">
        <f>S26</f>
        <v>0</v>
      </c>
      <c r="O38" s="58">
        <f>T26</f>
        <v>0</v>
      </c>
      <c r="P38" s="56" t="str">
        <f>IF(O38,O38/$O$41,"")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49" t="s">
        <v>5</v>
      </c>
      <c r="K39" s="150"/>
      <c r="L39" s="57">
        <f>V26</f>
        <v>0</v>
      </c>
      <c r="M39" s="8" t="str">
        <f>IF(L39,L39/$L$41,"")</f>
        <v/>
      </c>
      <c r="N39" s="58">
        <f>X26</f>
        <v>0</v>
      </c>
      <c r="O39" s="58">
        <f>Y26</f>
        <v>0</v>
      </c>
      <c r="P39" s="56" t="str">
        <f>IF(O39,O39/$O$41,"")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49" t="s">
        <v>4</v>
      </c>
      <c r="K40" s="150"/>
      <c r="L40" s="57">
        <f>AA26</f>
        <v>0</v>
      </c>
      <c r="M40" s="8" t="str">
        <f t="shared" ref="M40" si="28">IF(L40,L40/$L$41,"")</f>
        <v/>
      </c>
      <c r="N40" s="58">
        <f>AC26</f>
        <v>0</v>
      </c>
      <c r="O40" s="58">
        <f>AD26</f>
        <v>0</v>
      </c>
      <c r="P40" s="56" t="str">
        <f t="shared" ref="P40" si="29">IF(O40,O40/$O$41,"")</f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2</v>
      </c>
      <c r="C41" s="8">
        <f t="shared" si="24"/>
        <v>4.7619047619047616E-2</v>
      </c>
      <c r="D41" s="13">
        <f t="shared" si="25"/>
        <v>1067.2</v>
      </c>
      <c r="E41" s="14">
        <f t="shared" si="26"/>
        <v>1291.31</v>
      </c>
      <c r="F41" s="21">
        <f t="shared" si="27"/>
        <v>3.3579297446299354E-3</v>
      </c>
      <c r="G41" s="24"/>
      <c r="J41" s="151" t="s">
        <v>0</v>
      </c>
      <c r="K41" s="152"/>
      <c r="L41" s="79">
        <f>SUM(L35:L40)</f>
        <v>42</v>
      </c>
      <c r="M41" s="17">
        <f>SUM(M35:M40)</f>
        <v>1</v>
      </c>
      <c r="N41" s="80">
        <f>SUM(N35:N40)</f>
        <v>318174.5</v>
      </c>
      <c r="O41" s="81">
        <f>SUM(O35:O40)</f>
        <v>384555.39520000003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36</v>
      </c>
      <c r="C42" s="8">
        <f t="shared" si="24"/>
        <v>0.8571428571428571</v>
      </c>
      <c r="D42" s="13">
        <f t="shared" si="25"/>
        <v>139521.29999999999</v>
      </c>
      <c r="E42" s="14">
        <f t="shared" si="26"/>
        <v>168385.0252</v>
      </c>
      <c r="F42" s="21">
        <f t="shared" si="27"/>
        <v>0.43786936109016522</v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44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ref="C44:C45" si="30">IF(B44,B44/$B$48,"")</f>
        <v/>
      </c>
      <c r="D44" s="13">
        <f t="shared" si="25"/>
        <v>0</v>
      </c>
      <c r="E44" s="14">
        <f t="shared" si="26"/>
        <v>0</v>
      </c>
      <c r="F44" s="21" t="str">
        <f t="shared" si="27"/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30"/>
        <v/>
      </c>
      <c r="D45" s="13">
        <f t="shared" si="25"/>
        <v>0</v>
      </c>
      <c r="E45" s="14">
        <f t="shared" si="26"/>
        <v>0</v>
      </c>
      <c r="F45" s="21" t="str">
        <f t="shared" ref="F45:F46" si="31"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>IF(B46,B46/$B$48,"")</f>
        <v/>
      </c>
      <c r="D46" s="13">
        <f t="shared" si="25"/>
        <v>0</v>
      </c>
      <c r="E46" s="14">
        <f t="shared" si="26"/>
        <v>0</v>
      </c>
      <c r="F46" s="21" t="str">
        <f t="shared" si="31"/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90" t="s">
        <v>52</v>
      </c>
      <c r="B47" s="12">
        <f t="shared" ref="B47" si="32">B25+G25+L25+Q25+AA25+V25</f>
        <v>0</v>
      </c>
      <c r="C47" s="8" t="str">
        <f t="shared" ref="C47" si="33">IF(B47,B47/$B$48,"")</f>
        <v/>
      </c>
      <c r="D47" s="13">
        <f t="shared" ref="D47" si="34">D25+I25+N25+S25+AC25+X25</f>
        <v>0</v>
      </c>
      <c r="E47" s="14">
        <f t="shared" ref="E47" si="35">E25+J25+O25+T25+AD25+Y25</f>
        <v>0</v>
      </c>
      <c r="F47" s="21" t="str">
        <f t="shared" ref="F47" si="36"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42</v>
      </c>
      <c r="C48" s="17">
        <f>SUM(C35:C47)</f>
        <v>1</v>
      </c>
      <c r="D48" s="18">
        <f>SUM(D35:D47)</f>
        <v>318174.5</v>
      </c>
      <c r="E48" s="18">
        <f>SUM(E35:E47)</f>
        <v>384555.39520000003</v>
      </c>
      <c r="F48" s="19">
        <f>SUM(F35:F47)</f>
        <v>1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knMnHVngy7j9k4evIIsgSMI3xTK2AVxuM8AX46irCa9tdMjYoFTmoxfWXcIu3Gm9EjY///zEIH3fuPDu8kG5lQ==" saltValue="2quO3ZzCJtNIZbzbPFiVIQ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8:Q28"/>
    <mergeCell ref="A32:A34"/>
    <mergeCell ref="B32:F33"/>
    <mergeCell ref="J32:K34"/>
    <mergeCell ref="L32:P33"/>
    <mergeCell ref="A30:H30"/>
    <mergeCell ref="A29:Q29"/>
    <mergeCell ref="J41:K41"/>
    <mergeCell ref="J35:K35"/>
    <mergeCell ref="J36:K36"/>
    <mergeCell ref="J37:K37"/>
    <mergeCell ref="J38:K38"/>
    <mergeCell ref="J39:K39"/>
    <mergeCell ref="J40:K40"/>
  </mergeCells>
  <hyperlinks>
    <hyperlink ref="A29" r:id="rId1" location="page=247" xr:uid="{21E83243-DAE1-47EB-B230-6DF4C94760C7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6:C47 M35:M40 C35:C45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10"/>
  <sheetViews>
    <sheetView showGridLines="0" showZeros="0" zoomScale="70" zoomScaleNormal="70" workbookViewId="0">
      <selection activeCell="J7" sqref="J7"/>
    </sheetView>
  </sheetViews>
  <sheetFormatPr defaultColWidth="9.140625" defaultRowHeight="15" x14ac:dyDescent="0.25"/>
  <cols>
    <col min="1" max="1" width="27.28515625" style="26" customWidth="1"/>
    <col min="2" max="2" width="11.5703125" style="59" customWidth="1"/>
    <col min="3" max="3" width="10.7109375" style="26" customWidth="1"/>
    <col min="4" max="4" width="19.140625" style="26" customWidth="1"/>
    <col min="5" max="5" width="18.14062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2" width="11.42578125" style="26" customWidth="1"/>
    <col min="13" max="13" width="10.7109375" style="26" customWidth="1"/>
    <col min="14" max="14" width="18.8554687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7.285156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65" customHeight="1" x14ac:dyDescent="0.25">
      <c r="B4" s="25"/>
      <c r="H4" s="25"/>
      <c r="N4" s="25"/>
    </row>
    <row r="5" spans="1:31" s="24" customFormat="1" ht="30.75" customHeight="1" x14ac:dyDescent="0.25">
      <c r="A5" s="27" t="s">
        <v>12</v>
      </c>
      <c r="B5" s="25"/>
      <c r="C5" s="104" t="str">
        <f>'CONTRACTACIO 1r TR 2025'!C5</f>
        <v>ANY 2025</v>
      </c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">
        <v>40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Barcelona Cicle de l'Aigua SA (BCASA)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31" t="s">
        <v>6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3"/>
    </row>
    <row r="11" spans="1:31" ht="30" customHeight="1" thickBot="1" x14ac:dyDescent="0.3">
      <c r="A11" s="123" t="s">
        <v>10</v>
      </c>
      <c r="B11" s="134" t="s">
        <v>3</v>
      </c>
      <c r="C11" s="135"/>
      <c r="D11" s="135"/>
      <c r="E11" s="135"/>
      <c r="F11" s="136"/>
      <c r="G11" s="137" t="s">
        <v>1</v>
      </c>
      <c r="H11" s="138"/>
      <c r="I11" s="138"/>
      <c r="J11" s="138"/>
      <c r="K11" s="139"/>
      <c r="L11" s="109" t="s">
        <v>2</v>
      </c>
      <c r="M11" s="110"/>
      <c r="N11" s="110"/>
      <c r="O11" s="110"/>
      <c r="P11" s="110"/>
      <c r="Q11" s="140" t="s">
        <v>34</v>
      </c>
      <c r="R11" s="141"/>
      <c r="S11" s="141"/>
      <c r="T11" s="141"/>
      <c r="U11" s="142"/>
      <c r="V11" s="146" t="s">
        <v>5</v>
      </c>
      <c r="W11" s="147"/>
      <c r="X11" s="147"/>
      <c r="Y11" s="147"/>
      <c r="Z11" s="148"/>
      <c r="AA11" s="143" t="s">
        <v>4</v>
      </c>
      <c r="AB11" s="144"/>
      <c r="AC11" s="144"/>
      <c r="AD11" s="144"/>
      <c r="AE11" s="145"/>
    </row>
    <row r="12" spans="1:31" ht="39" customHeight="1" thickBot="1" x14ac:dyDescent="0.3">
      <c r="A12" s="124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25">
      <c r="A13" s="39" t="s">
        <v>25</v>
      </c>
      <c r="B13" s="1"/>
      <c r="C13" s="96" t="str">
        <f t="shared" ref="C13:C24" si="0">IF(B13,B13/$B$26,"")</f>
        <v/>
      </c>
      <c r="D13" s="4"/>
      <c r="E13" s="5"/>
      <c r="F13" s="97" t="str">
        <f t="shared" ref="F13:F25" si="1">IF(E13,E13/$E$26,"")</f>
        <v/>
      </c>
      <c r="G13" s="1"/>
      <c r="H13" s="96" t="str">
        <f t="shared" ref="H13:H24" si="2">IF(G13,G13/$G$26,"")</f>
        <v/>
      </c>
      <c r="I13" s="4"/>
      <c r="J13" s="5"/>
      <c r="K13" s="97" t="str">
        <f t="shared" ref="K13:K24" si="3">IF(J13,J13/$J$26,"")</f>
        <v/>
      </c>
      <c r="L13" s="1"/>
      <c r="M13" s="96" t="str">
        <f>IF(L13,L13/$L$26,"")</f>
        <v/>
      </c>
      <c r="N13" s="4"/>
      <c r="O13" s="5"/>
      <c r="P13" s="97" t="str">
        <f>IF(O13,O13/$O$26,"")</f>
        <v/>
      </c>
      <c r="Q13" s="1"/>
      <c r="R13" s="96" t="str">
        <f t="shared" ref="R13:R24" si="4">IF(Q13,Q13/$Q$26,"")</f>
        <v/>
      </c>
      <c r="S13" s="4"/>
      <c r="T13" s="5"/>
      <c r="U13" s="97" t="str">
        <f t="shared" ref="U13:U25" si="5">IF(T13,T13/$T$26,"")</f>
        <v/>
      </c>
      <c r="V13" s="1"/>
      <c r="W13" s="96" t="str">
        <f t="shared" ref="W13:W24" si="6">IF(V13,V13/$V$26,"")</f>
        <v/>
      </c>
      <c r="X13" s="4"/>
      <c r="Y13" s="5"/>
      <c r="Z13" s="97" t="str">
        <f t="shared" ref="Z13:Z24" si="7">IF(Y13,Y13/$Y$26,"")</f>
        <v/>
      </c>
      <c r="AA13" s="1"/>
      <c r="AB13" s="96" t="str">
        <f t="shared" ref="AB13:AB24" si="8">IF(AA13,AA13/$AA$26,"")</f>
        <v/>
      </c>
      <c r="AC13" s="4"/>
      <c r="AD13" s="5"/>
      <c r="AE13" s="97" t="str">
        <f t="shared" ref="AE13:AE24" si="9">IF(AD13,AD13/$AD$26,"")</f>
        <v/>
      </c>
    </row>
    <row r="14" spans="1:31" s="40" customFormat="1" ht="36" customHeight="1" x14ac:dyDescent="0.25">
      <c r="A14" s="41" t="s">
        <v>18</v>
      </c>
      <c r="B14" s="2"/>
      <c r="C14" s="96" t="str">
        <f t="shared" si="0"/>
        <v/>
      </c>
      <c r="D14" s="6"/>
      <c r="E14" s="7"/>
      <c r="F14" s="97" t="str">
        <f t="shared" si="1"/>
        <v/>
      </c>
      <c r="G14" s="2"/>
      <c r="H14" s="96" t="str">
        <f t="shared" si="2"/>
        <v/>
      </c>
      <c r="I14" s="6"/>
      <c r="J14" s="7"/>
      <c r="K14" s="97" t="str">
        <f t="shared" si="3"/>
        <v/>
      </c>
      <c r="L14" s="2"/>
      <c r="M14" s="96" t="str">
        <f>IF(L14,L14/$L$26,"")</f>
        <v/>
      </c>
      <c r="N14" s="6"/>
      <c r="O14" s="7"/>
      <c r="P14" s="97" t="str">
        <f>IF(O14,O14/$O$26,"")</f>
        <v/>
      </c>
      <c r="Q14" s="2"/>
      <c r="R14" s="96" t="str">
        <f t="shared" si="4"/>
        <v/>
      </c>
      <c r="S14" s="6"/>
      <c r="T14" s="7"/>
      <c r="U14" s="97" t="str">
        <f t="shared" si="5"/>
        <v/>
      </c>
      <c r="V14" s="2"/>
      <c r="W14" s="96" t="str">
        <f t="shared" si="6"/>
        <v/>
      </c>
      <c r="X14" s="6"/>
      <c r="Y14" s="7"/>
      <c r="Z14" s="97" t="str">
        <f t="shared" si="7"/>
        <v/>
      </c>
      <c r="AA14" s="2"/>
      <c r="AB14" s="96" t="str">
        <f t="shared" si="8"/>
        <v/>
      </c>
      <c r="AC14" s="6"/>
      <c r="AD14" s="7"/>
      <c r="AE14" s="97" t="str">
        <f t="shared" si="9"/>
        <v/>
      </c>
    </row>
    <row r="15" spans="1:31" s="40" customFormat="1" ht="36" customHeight="1" x14ac:dyDescent="0.25">
      <c r="A15" s="41" t="s">
        <v>19</v>
      </c>
      <c r="B15" s="2"/>
      <c r="C15" s="96" t="str">
        <f t="shared" si="0"/>
        <v/>
      </c>
      <c r="D15" s="6"/>
      <c r="E15" s="7"/>
      <c r="F15" s="97" t="str">
        <f t="shared" si="1"/>
        <v/>
      </c>
      <c r="G15" s="2"/>
      <c r="H15" s="96" t="str">
        <f t="shared" si="2"/>
        <v/>
      </c>
      <c r="I15" s="6"/>
      <c r="J15" s="7"/>
      <c r="K15" s="97" t="str">
        <f t="shared" si="3"/>
        <v/>
      </c>
      <c r="L15" s="2"/>
      <c r="M15" s="96" t="str">
        <f>IF(L15,L15/$L$26,"")</f>
        <v/>
      </c>
      <c r="N15" s="6"/>
      <c r="O15" s="7"/>
      <c r="P15" s="97" t="str">
        <f>IF(O15,O15/$O$26,"")</f>
        <v/>
      </c>
      <c r="Q15" s="2"/>
      <c r="R15" s="96" t="str">
        <f t="shared" si="4"/>
        <v/>
      </c>
      <c r="S15" s="6"/>
      <c r="T15" s="7"/>
      <c r="U15" s="97" t="str">
        <f t="shared" si="5"/>
        <v/>
      </c>
      <c r="V15" s="2"/>
      <c r="W15" s="96" t="str">
        <f t="shared" si="6"/>
        <v/>
      </c>
      <c r="X15" s="6"/>
      <c r="Y15" s="7"/>
      <c r="Z15" s="97" t="str">
        <f t="shared" si="7"/>
        <v/>
      </c>
      <c r="AA15" s="2"/>
      <c r="AB15" s="96" t="str">
        <f t="shared" si="8"/>
        <v/>
      </c>
      <c r="AC15" s="6"/>
      <c r="AD15" s="7"/>
      <c r="AE15" s="97" t="str">
        <f t="shared" si="9"/>
        <v/>
      </c>
    </row>
    <row r="16" spans="1:31" s="40" customFormat="1" ht="36" customHeight="1" x14ac:dyDescent="0.25">
      <c r="A16" s="41" t="s">
        <v>26</v>
      </c>
      <c r="B16" s="2"/>
      <c r="C16" s="96" t="str">
        <f t="shared" si="0"/>
        <v/>
      </c>
      <c r="D16" s="6"/>
      <c r="E16" s="7"/>
      <c r="F16" s="97" t="str">
        <f t="shared" si="1"/>
        <v/>
      </c>
      <c r="G16" s="2"/>
      <c r="H16" s="96" t="str">
        <f t="shared" si="2"/>
        <v/>
      </c>
      <c r="I16" s="6"/>
      <c r="J16" s="7"/>
      <c r="K16" s="97" t="str">
        <f t="shared" si="3"/>
        <v/>
      </c>
      <c r="L16" s="2"/>
      <c r="M16" s="96" t="str">
        <f>IF(L16,L16/$L$26,"")</f>
        <v/>
      </c>
      <c r="N16" s="6"/>
      <c r="O16" s="7"/>
      <c r="P16" s="97" t="str">
        <f>IF(O16,O16/$O$26,"")</f>
        <v/>
      </c>
      <c r="Q16" s="2"/>
      <c r="R16" s="96" t="str">
        <f t="shared" si="4"/>
        <v/>
      </c>
      <c r="S16" s="6"/>
      <c r="T16" s="7"/>
      <c r="U16" s="97" t="str">
        <f t="shared" si="5"/>
        <v/>
      </c>
      <c r="V16" s="2"/>
      <c r="W16" s="96" t="str">
        <f t="shared" si="6"/>
        <v/>
      </c>
      <c r="X16" s="6"/>
      <c r="Y16" s="7"/>
      <c r="Z16" s="97" t="str">
        <f t="shared" si="7"/>
        <v/>
      </c>
      <c r="AA16" s="2"/>
      <c r="AB16" s="96" t="str">
        <f t="shared" si="8"/>
        <v/>
      </c>
      <c r="AC16" s="6"/>
      <c r="AD16" s="7"/>
      <c r="AE16" s="97" t="str">
        <f t="shared" si="9"/>
        <v/>
      </c>
    </row>
    <row r="17" spans="1:31" s="40" customFormat="1" ht="36" customHeight="1" x14ac:dyDescent="0.25">
      <c r="A17" s="41" t="s">
        <v>27</v>
      </c>
      <c r="B17" s="3"/>
      <c r="C17" s="96" t="str">
        <f t="shared" si="0"/>
        <v/>
      </c>
      <c r="D17" s="6"/>
      <c r="E17" s="7"/>
      <c r="F17" s="97" t="str">
        <f t="shared" si="1"/>
        <v/>
      </c>
      <c r="G17" s="3"/>
      <c r="H17" s="96" t="str">
        <f t="shared" si="2"/>
        <v/>
      </c>
      <c r="I17" s="6"/>
      <c r="J17" s="7"/>
      <c r="K17" s="97" t="str">
        <f t="shared" si="3"/>
        <v/>
      </c>
      <c r="L17" s="3"/>
      <c r="M17" s="96"/>
      <c r="N17" s="6"/>
      <c r="O17" s="7"/>
      <c r="P17" s="97"/>
      <c r="Q17" s="3"/>
      <c r="R17" s="96" t="str">
        <f t="shared" si="4"/>
        <v/>
      </c>
      <c r="S17" s="6"/>
      <c r="T17" s="7"/>
      <c r="U17" s="97" t="str">
        <f t="shared" si="5"/>
        <v/>
      </c>
      <c r="V17" s="3"/>
      <c r="W17" s="96" t="str">
        <f t="shared" si="6"/>
        <v/>
      </c>
      <c r="X17" s="6"/>
      <c r="Y17" s="7"/>
      <c r="Z17" s="97" t="str">
        <f t="shared" si="7"/>
        <v/>
      </c>
      <c r="AA17" s="3"/>
      <c r="AB17" s="96" t="str">
        <f t="shared" si="8"/>
        <v/>
      </c>
      <c r="AC17" s="6"/>
      <c r="AD17" s="7"/>
      <c r="AE17" s="97" t="str">
        <f t="shared" si="9"/>
        <v/>
      </c>
    </row>
    <row r="18" spans="1:31" s="75" customFormat="1" ht="36" customHeight="1" x14ac:dyDescent="0.25">
      <c r="A18" s="72" t="s">
        <v>33</v>
      </c>
      <c r="B18" s="67"/>
      <c r="C18" s="98" t="str">
        <f t="shared" si="0"/>
        <v/>
      </c>
      <c r="D18" s="65"/>
      <c r="E18" s="66"/>
      <c r="F18" s="99" t="str">
        <f t="shared" si="1"/>
        <v/>
      </c>
      <c r="G18" s="67"/>
      <c r="H18" s="98" t="str">
        <f t="shared" si="2"/>
        <v/>
      </c>
      <c r="I18" s="65"/>
      <c r="J18" s="66"/>
      <c r="K18" s="99" t="str">
        <f t="shared" si="3"/>
        <v/>
      </c>
      <c r="L18" s="67"/>
      <c r="M18" s="98" t="str">
        <f t="shared" ref="M18:M24" si="10">IF(L18,L18/$L$26,"")</f>
        <v/>
      </c>
      <c r="N18" s="65"/>
      <c r="O18" s="66"/>
      <c r="P18" s="99" t="str">
        <f t="shared" ref="P18:P24" si="11">IF(O18,O18/$O$26,"")</f>
        <v/>
      </c>
      <c r="Q18" s="67"/>
      <c r="R18" s="98" t="str">
        <f t="shared" si="4"/>
        <v/>
      </c>
      <c r="S18" s="65"/>
      <c r="T18" s="66"/>
      <c r="U18" s="99" t="str">
        <f t="shared" si="5"/>
        <v/>
      </c>
      <c r="V18" s="67"/>
      <c r="W18" s="98" t="str">
        <f t="shared" si="6"/>
        <v/>
      </c>
      <c r="X18" s="65"/>
      <c r="Y18" s="66"/>
      <c r="Z18" s="99" t="str">
        <f t="shared" si="7"/>
        <v/>
      </c>
      <c r="AA18" s="67"/>
      <c r="AB18" s="96" t="str">
        <f t="shared" si="8"/>
        <v/>
      </c>
      <c r="AC18" s="65"/>
      <c r="AD18" s="66"/>
      <c r="AE18" s="99" t="str">
        <f t="shared" si="9"/>
        <v/>
      </c>
    </row>
    <row r="19" spans="1:31" s="40" customFormat="1" ht="36" customHeight="1" x14ac:dyDescent="0.25">
      <c r="A19" s="42" t="s">
        <v>28</v>
      </c>
      <c r="B19" s="2"/>
      <c r="C19" s="96" t="str">
        <f t="shared" si="0"/>
        <v/>
      </c>
      <c r="D19" s="6"/>
      <c r="E19" s="7"/>
      <c r="F19" s="97" t="str">
        <f t="shared" si="1"/>
        <v/>
      </c>
      <c r="G19" s="2"/>
      <c r="H19" s="96" t="str">
        <f t="shared" si="2"/>
        <v/>
      </c>
      <c r="I19" s="6"/>
      <c r="J19" s="7"/>
      <c r="K19" s="97" t="str">
        <f t="shared" si="3"/>
        <v/>
      </c>
      <c r="L19" s="2"/>
      <c r="M19" s="96" t="str">
        <f t="shared" si="10"/>
        <v/>
      </c>
      <c r="N19" s="6"/>
      <c r="O19" s="7"/>
      <c r="P19" s="97" t="str">
        <f t="shared" si="11"/>
        <v/>
      </c>
      <c r="Q19" s="2"/>
      <c r="R19" s="96" t="str">
        <f t="shared" si="4"/>
        <v/>
      </c>
      <c r="S19" s="6"/>
      <c r="T19" s="7"/>
      <c r="U19" s="97" t="str">
        <f t="shared" si="5"/>
        <v/>
      </c>
      <c r="V19" s="2"/>
      <c r="W19" s="96" t="str">
        <f t="shared" si="6"/>
        <v/>
      </c>
      <c r="X19" s="6"/>
      <c r="Y19" s="7"/>
      <c r="Z19" s="97" t="str">
        <f t="shared" si="7"/>
        <v/>
      </c>
      <c r="AA19" s="2"/>
      <c r="AB19" s="96" t="str">
        <f t="shared" si="8"/>
        <v/>
      </c>
      <c r="AC19" s="6"/>
      <c r="AD19" s="7"/>
      <c r="AE19" s="97" t="str">
        <f t="shared" si="9"/>
        <v/>
      </c>
    </row>
    <row r="20" spans="1:31" s="75" customFormat="1" ht="36" customHeight="1" x14ac:dyDescent="0.25">
      <c r="A20" s="76" t="s">
        <v>29</v>
      </c>
      <c r="B20" s="64"/>
      <c r="C20" s="98" t="str">
        <f t="shared" si="0"/>
        <v/>
      </c>
      <c r="D20" s="65"/>
      <c r="E20" s="66"/>
      <c r="F20" s="97" t="str">
        <f t="shared" si="1"/>
        <v/>
      </c>
      <c r="G20" s="64"/>
      <c r="H20" s="98" t="str">
        <f t="shared" si="2"/>
        <v/>
      </c>
      <c r="I20" s="65"/>
      <c r="J20" s="66"/>
      <c r="K20" s="99" t="str">
        <f t="shared" si="3"/>
        <v/>
      </c>
      <c r="L20" s="64"/>
      <c r="M20" s="98" t="str">
        <f t="shared" si="10"/>
        <v/>
      </c>
      <c r="N20" s="65"/>
      <c r="O20" s="66"/>
      <c r="P20" s="99" t="str">
        <f t="shared" si="11"/>
        <v/>
      </c>
      <c r="Q20" s="64"/>
      <c r="R20" s="98" t="str">
        <f t="shared" si="4"/>
        <v/>
      </c>
      <c r="S20" s="65"/>
      <c r="T20" s="66"/>
      <c r="U20" s="99" t="str">
        <f t="shared" si="5"/>
        <v/>
      </c>
      <c r="V20" s="64"/>
      <c r="W20" s="98" t="str">
        <f t="shared" si="6"/>
        <v/>
      </c>
      <c r="X20" s="65"/>
      <c r="Y20" s="66"/>
      <c r="Z20" s="99" t="str">
        <f t="shared" si="7"/>
        <v/>
      </c>
      <c r="AA20" s="64"/>
      <c r="AB20" s="96" t="str">
        <f t="shared" si="8"/>
        <v/>
      </c>
      <c r="AC20" s="65"/>
      <c r="AD20" s="66"/>
      <c r="AE20" s="99" t="str">
        <f t="shared" si="9"/>
        <v/>
      </c>
    </row>
    <row r="21" spans="1:31" s="40" customFormat="1" ht="39.950000000000003" hidden="1" customHeight="1" x14ac:dyDescent="0.25">
      <c r="A21" s="44" t="s">
        <v>35</v>
      </c>
      <c r="B21" s="2"/>
      <c r="C21" s="96" t="str">
        <f t="shared" si="0"/>
        <v/>
      </c>
      <c r="D21" s="6"/>
      <c r="E21" s="7"/>
      <c r="F21" s="97" t="str">
        <f t="shared" si="1"/>
        <v/>
      </c>
      <c r="G21" s="2"/>
      <c r="H21" s="96" t="str">
        <f t="shared" si="2"/>
        <v/>
      </c>
      <c r="I21" s="6"/>
      <c r="J21" s="7"/>
      <c r="K21" s="97" t="str">
        <f t="shared" si="3"/>
        <v/>
      </c>
      <c r="L21" s="2"/>
      <c r="M21" s="96" t="str">
        <f t="shared" si="10"/>
        <v/>
      </c>
      <c r="N21" s="6"/>
      <c r="O21" s="7"/>
      <c r="P21" s="97" t="str">
        <f t="shared" si="11"/>
        <v/>
      </c>
      <c r="Q21" s="2"/>
      <c r="R21" s="96" t="str">
        <f t="shared" si="4"/>
        <v/>
      </c>
      <c r="S21" s="6"/>
      <c r="T21" s="7"/>
      <c r="U21" s="97" t="str">
        <f t="shared" si="5"/>
        <v/>
      </c>
      <c r="V21" s="2"/>
      <c r="W21" s="96" t="str">
        <f t="shared" si="6"/>
        <v/>
      </c>
      <c r="X21" s="6"/>
      <c r="Y21" s="7"/>
      <c r="Z21" s="97" t="str">
        <f t="shared" si="7"/>
        <v/>
      </c>
      <c r="AA21" s="2"/>
      <c r="AB21" s="96" t="str">
        <f t="shared" si="8"/>
        <v/>
      </c>
      <c r="AC21" s="6"/>
      <c r="AD21" s="7"/>
      <c r="AE21" s="97" t="str">
        <f t="shared" si="9"/>
        <v/>
      </c>
    </row>
    <row r="22" spans="1:31" s="40" customFormat="1" ht="39.950000000000003" customHeight="1" x14ac:dyDescent="0.25">
      <c r="A22" s="76" t="s">
        <v>45</v>
      </c>
      <c r="B22" s="2"/>
      <c r="C22" s="96" t="str">
        <f t="shared" si="0"/>
        <v/>
      </c>
      <c r="D22" s="6"/>
      <c r="E22" s="7"/>
      <c r="F22" s="97" t="str">
        <f t="shared" si="1"/>
        <v/>
      </c>
      <c r="G22" s="2"/>
      <c r="H22" s="96" t="str">
        <f t="shared" si="2"/>
        <v/>
      </c>
      <c r="I22" s="6"/>
      <c r="J22" s="7"/>
      <c r="K22" s="97" t="str">
        <f t="shared" si="3"/>
        <v/>
      </c>
      <c r="L22" s="2"/>
      <c r="M22" s="96" t="str">
        <f t="shared" si="10"/>
        <v/>
      </c>
      <c r="N22" s="6"/>
      <c r="O22" s="7"/>
      <c r="P22" s="97" t="str">
        <f t="shared" si="11"/>
        <v/>
      </c>
      <c r="Q22" s="2"/>
      <c r="R22" s="96" t="str">
        <f t="shared" si="4"/>
        <v/>
      </c>
      <c r="S22" s="6"/>
      <c r="T22" s="7"/>
      <c r="U22" s="97" t="str">
        <f t="shared" si="5"/>
        <v/>
      </c>
      <c r="V22" s="2"/>
      <c r="W22" s="96" t="str">
        <f t="shared" si="6"/>
        <v/>
      </c>
      <c r="X22" s="6"/>
      <c r="Y22" s="7"/>
      <c r="Z22" s="97" t="str">
        <f t="shared" si="7"/>
        <v/>
      </c>
      <c r="AA22" s="2"/>
      <c r="AB22" s="96" t="str">
        <f t="shared" si="8"/>
        <v/>
      </c>
      <c r="AC22" s="6"/>
      <c r="AD22" s="7"/>
      <c r="AE22" s="97" t="str">
        <f t="shared" si="9"/>
        <v/>
      </c>
    </row>
    <row r="23" spans="1:31" s="40" customFormat="1" ht="39.950000000000003" customHeight="1" x14ac:dyDescent="0.25">
      <c r="A23" s="88" t="s">
        <v>47</v>
      </c>
      <c r="B23" s="2"/>
      <c r="C23" s="96" t="str">
        <f t="shared" si="0"/>
        <v/>
      </c>
      <c r="D23" s="6"/>
      <c r="E23" s="7"/>
      <c r="F23" s="97" t="str">
        <f t="shared" si="1"/>
        <v/>
      </c>
      <c r="G23" s="2"/>
      <c r="H23" s="96" t="str">
        <f t="shared" si="2"/>
        <v/>
      </c>
      <c r="I23" s="6"/>
      <c r="J23" s="7"/>
      <c r="K23" s="97" t="str">
        <f t="shared" si="3"/>
        <v/>
      </c>
      <c r="L23" s="2"/>
      <c r="M23" s="96" t="str">
        <f t="shared" si="10"/>
        <v/>
      </c>
      <c r="N23" s="6"/>
      <c r="O23" s="7"/>
      <c r="P23" s="97" t="str">
        <f t="shared" si="11"/>
        <v/>
      </c>
      <c r="Q23" s="2"/>
      <c r="R23" s="96" t="str">
        <f t="shared" si="4"/>
        <v/>
      </c>
      <c r="S23" s="6"/>
      <c r="T23" s="7"/>
      <c r="U23" s="97" t="str">
        <f t="shared" si="5"/>
        <v/>
      </c>
      <c r="V23" s="2"/>
      <c r="W23" s="96" t="str">
        <f t="shared" si="6"/>
        <v/>
      </c>
      <c r="X23" s="6"/>
      <c r="Y23" s="7"/>
      <c r="Z23" s="97" t="str">
        <f t="shared" si="7"/>
        <v/>
      </c>
      <c r="AA23" s="2"/>
      <c r="AB23" s="96" t="str">
        <f t="shared" si="8"/>
        <v/>
      </c>
      <c r="AC23" s="6"/>
      <c r="AD23" s="7"/>
      <c r="AE23" s="97" t="str">
        <f t="shared" si="9"/>
        <v/>
      </c>
    </row>
    <row r="24" spans="1:31" s="40" customFormat="1" ht="39.950000000000003" customHeight="1" x14ac:dyDescent="0.25">
      <c r="A24" s="88" t="s">
        <v>53</v>
      </c>
      <c r="B24" s="2"/>
      <c r="C24" s="96" t="str">
        <f t="shared" si="0"/>
        <v/>
      </c>
      <c r="D24" s="6"/>
      <c r="E24" s="7"/>
      <c r="F24" s="97" t="str">
        <f t="shared" si="1"/>
        <v/>
      </c>
      <c r="G24" s="2"/>
      <c r="H24" s="96" t="str">
        <f t="shared" si="2"/>
        <v/>
      </c>
      <c r="I24" s="91"/>
      <c r="J24" s="95"/>
      <c r="K24" s="97" t="str">
        <f t="shared" si="3"/>
        <v/>
      </c>
      <c r="L24" s="2"/>
      <c r="M24" s="96" t="str">
        <f t="shared" si="10"/>
        <v/>
      </c>
      <c r="N24" s="6"/>
      <c r="O24" s="7"/>
      <c r="P24" s="97" t="str">
        <f t="shared" si="11"/>
        <v/>
      </c>
      <c r="Q24" s="2"/>
      <c r="R24" s="96" t="str">
        <f t="shared" si="4"/>
        <v/>
      </c>
      <c r="S24" s="6"/>
      <c r="T24" s="7"/>
      <c r="U24" s="97" t="str">
        <f t="shared" si="5"/>
        <v/>
      </c>
      <c r="V24" s="2"/>
      <c r="W24" s="96" t="str">
        <f t="shared" si="6"/>
        <v/>
      </c>
      <c r="X24" s="93"/>
      <c r="Y24" s="94"/>
      <c r="Z24" s="97" t="str">
        <f t="shared" si="7"/>
        <v/>
      </c>
      <c r="AA24" s="2"/>
      <c r="AB24" s="96" t="str">
        <f t="shared" si="8"/>
        <v/>
      </c>
      <c r="AC24" s="6"/>
      <c r="AD24" s="7"/>
      <c r="AE24" s="97" t="str">
        <f t="shared" si="9"/>
        <v/>
      </c>
    </row>
    <row r="25" spans="1:31" s="40" customFormat="1" ht="36" customHeight="1" x14ac:dyDescent="0.25">
      <c r="A25" s="90" t="s">
        <v>52</v>
      </c>
      <c r="B25" s="64"/>
      <c r="C25" s="98" t="str">
        <f t="shared" ref="C25" si="12">IF(B25,B25/$B$26,"")</f>
        <v/>
      </c>
      <c r="D25" s="65"/>
      <c r="E25" s="66"/>
      <c r="F25" s="99" t="str">
        <f t="shared" si="1"/>
        <v/>
      </c>
      <c r="G25" s="64"/>
      <c r="H25" s="98" t="str">
        <f t="shared" ref="H25" si="13">IF(G25,G25/$G$26,"")</f>
        <v/>
      </c>
      <c r="I25" s="65"/>
      <c r="J25" s="66"/>
      <c r="K25" s="99" t="str">
        <f t="shared" ref="K25" si="14">IF(J25,J25/$J$26,"")</f>
        <v/>
      </c>
      <c r="L25" s="64"/>
      <c r="M25" s="98" t="str">
        <f t="shared" ref="M25" si="15">IF(L25,L25/$L$26,"")</f>
        <v/>
      </c>
      <c r="N25" s="65"/>
      <c r="O25" s="66"/>
      <c r="P25" s="99" t="str">
        <f t="shared" ref="P25" si="16">IF(O25,O25/$O$26,"")</f>
        <v/>
      </c>
      <c r="Q25" s="64"/>
      <c r="R25" s="98" t="str">
        <f t="shared" ref="R25" si="17">IF(Q25,Q25/$Q$26,"")</f>
        <v/>
      </c>
      <c r="S25" s="65"/>
      <c r="T25" s="66"/>
      <c r="U25" s="99" t="str">
        <f t="shared" si="5"/>
        <v/>
      </c>
      <c r="V25" s="64"/>
      <c r="W25" s="98" t="str">
        <f t="shared" ref="W25" si="18">IF(V25,V25/$V$26,"")</f>
        <v/>
      </c>
      <c r="X25" s="65"/>
      <c r="Y25" s="66"/>
      <c r="Z25" s="99" t="str">
        <f t="shared" ref="Z25" si="19">IF(Y25,Y25/$Y$26,"")</f>
        <v/>
      </c>
      <c r="AA25" s="64"/>
      <c r="AB25" s="96" t="str">
        <f t="shared" ref="AB25" si="20">IF(AA25,AA25/$AA$26,"")</f>
        <v/>
      </c>
      <c r="AC25" s="65"/>
      <c r="AD25" s="66"/>
      <c r="AE25" s="99" t="str">
        <f t="shared" ref="AE25" si="21">IF(AD25,AD25/$AD$26,"")</f>
        <v/>
      </c>
    </row>
    <row r="26" spans="1:31" ht="33" customHeight="1" thickBot="1" x14ac:dyDescent="0.3">
      <c r="A26" s="78" t="s">
        <v>0</v>
      </c>
      <c r="B26" s="100">
        <f t="shared" ref="B26:AE26" si="22">SUM(B13:B25)</f>
        <v>0</v>
      </c>
      <c r="C26" s="101">
        <f t="shared" si="22"/>
        <v>0</v>
      </c>
      <c r="D26" s="102">
        <f t="shared" si="22"/>
        <v>0</v>
      </c>
      <c r="E26" s="102">
        <f t="shared" si="22"/>
        <v>0</v>
      </c>
      <c r="F26" s="103">
        <f t="shared" si="22"/>
        <v>0</v>
      </c>
      <c r="G26" s="100">
        <f t="shared" si="22"/>
        <v>0</v>
      </c>
      <c r="H26" s="101">
        <f t="shared" si="22"/>
        <v>0</v>
      </c>
      <c r="I26" s="102">
        <f t="shared" si="22"/>
        <v>0</v>
      </c>
      <c r="J26" s="102">
        <f t="shared" si="22"/>
        <v>0</v>
      </c>
      <c r="K26" s="103">
        <f t="shared" si="22"/>
        <v>0</v>
      </c>
      <c r="L26" s="100">
        <f t="shared" si="22"/>
        <v>0</v>
      </c>
      <c r="M26" s="101">
        <f t="shared" si="22"/>
        <v>0</v>
      </c>
      <c r="N26" s="102">
        <f t="shared" si="22"/>
        <v>0</v>
      </c>
      <c r="O26" s="102">
        <f t="shared" si="22"/>
        <v>0</v>
      </c>
      <c r="P26" s="103">
        <f t="shared" si="22"/>
        <v>0</v>
      </c>
      <c r="Q26" s="100">
        <f t="shared" si="22"/>
        <v>0</v>
      </c>
      <c r="R26" s="101">
        <f t="shared" si="22"/>
        <v>0</v>
      </c>
      <c r="S26" s="102">
        <f t="shared" si="22"/>
        <v>0</v>
      </c>
      <c r="T26" s="102">
        <f t="shared" si="22"/>
        <v>0</v>
      </c>
      <c r="U26" s="103">
        <f t="shared" si="22"/>
        <v>0</v>
      </c>
      <c r="V26" s="100">
        <f t="shared" si="22"/>
        <v>0</v>
      </c>
      <c r="W26" s="101">
        <f t="shared" si="22"/>
        <v>0</v>
      </c>
      <c r="X26" s="102">
        <f t="shared" si="22"/>
        <v>0</v>
      </c>
      <c r="Y26" s="102">
        <f t="shared" si="22"/>
        <v>0</v>
      </c>
      <c r="Z26" s="103">
        <f t="shared" si="22"/>
        <v>0</v>
      </c>
      <c r="AA26" s="100">
        <f t="shared" si="22"/>
        <v>0</v>
      </c>
      <c r="AB26" s="101">
        <f t="shared" si="22"/>
        <v>0</v>
      </c>
      <c r="AC26" s="102">
        <f t="shared" si="22"/>
        <v>0</v>
      </c>
      <c r="AD26" s="102">
        <f t="shared" si="22"/>
        <v>0</v>
      </c>
      <c r="AE26" s="103">
        <f t="shared" si="22"/>
        <v>0</v>
      </c>
    </row>
    <row r="27" spans="1:31" s="24" customFormat="1" ht="18.75" customHeight="1" x14ac:dyDescent="0.25">
      <c r="B27" s="25"/>
      <c r="H27" s="25"/>
      <c r="N27" s="25"/>
    </row>
    <row r="28" spans="1:31" s="47" customFormat="1" ht="34.15" hidden="1" customHeight="1" x14ac:dyDescent="0.25">
      <c r="A28" s="129" t="s">
        <v>60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30" t="s">
        <v>59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5" t="s">
        <v>36</v>
      </c>
      <c r="B30" s="125"/>
      <c r="C30" s="125"/>
      <c r="D30" s="125"/>
      <c r="E30" s="125"/>
      <c r="F30" s="125"/>
      <c r="G30" s="125"/>
      <c r="H30" s="125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18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x14ac:dyDescent="0.25">
      <c r="A32" s="106" t="s">
        <v>10</v>
      </c>
      <c r="B32" s="111" t="s">
        <v>17</v>
      </c>
      <c r="C32" s="112"/>
      <c r="D32" s="112"/>
      <c r="E32" s="112"/>
      <c r="F32" s="113"/>
      <c r="G32" s="24"/>
      <c r="J32" s="117" t="s">
        <v>15</v>
      </c>
      <c r="K32" s="118"/>
      <c r="L32" s="111" t="s">
        <v>16</v>
      </c>
      <c r="M32" s="112"/>
      <c r="N32" s="112"/>
      <c r="O32" s="112"/>
      <c r="P32" s="113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18" customHeight="1" thickBot="1" x14ac:dyDescent="0.3">
      <c r="A33" s="107"/>
      <c r="B33" s="126"/>
      <c r="C33" s="127"/>
      <c r="D33" s="127"/>
      <c r="E33" s="127"/>
      <c r="F33" s="128"/>
      <c r="G33" s="24"/>
      <c r="J33" s="119"/>
      <c r="K33" s="120"/>
      <c r="L33" s="114"/>
      <c r="M33" s="115"/>
      <c r="N33" s="115"/>
      <c r="O33" s="115"/>
      <c r="P33" s="116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5" customHeight="1" thickBot="1" x14ac:dyDescent="0.3">
      <c r="A34" s="108"/>
      <c r="B34" s="52" t="s">
        <v>14</v>
      </c>
      <c r="C34" s="33" t="s">
        <v>8</v>
      </c>
      <c r="D34" s="34" t="s">
        <v>30</v>
      </c>
      <c r="E34" s="35" t="s">
        <v>31</v>
      </c>
      <c r="F34" s="53" t="s">
        <v>9</v>
      </c>
      <c r="J34" s="121"/>
      <c r="K34" s="122"/>
      <c r="L34" s="52" t="s">
        <v>14</v>
      </c>
      <c r="M34" s="33" t="s">
        <v>8</v>
      </c>
      <c r="N34" s="34" t="s">
        <v>30</v>
      </c>
      <c r="O34" s="35" t="s">
        <v>31</v>
      </c>
      <c r="P34" s="53" t="s">
        <v>9</v>
      </c>
    </row>
    <row r="35" spans="1:33" s="24" customFormat="1" ht="30" customHeight="1" x14ac:dyDescent="0.25">
      <c r="A35" s="39" t="s">
        <v>25</v>
      </c>
      <c r="B35" s="9">
        <f t="shared" ref="B35:B46" si="23">B13+G13+L13+Q13+AA13+V13</f>
        <v>0</v>
      </c>
      <c r="C35" s="8" t="str">
        <f t="shared" ref="C35:C47" si="24">IF(B35,B35/$B$48,"")</f>
        <v/>
      </c>
      <c r="D35" s="10">
        <f t="shared" ref="D35:D46" si="25">D13+I13+N13+S13+AC13+X13</f>
        <v>0</v>
      </c>
      <c r="E35" s="11">
        <f t="shared" ref="E35:E46" si="26">E13+J13+O13+T13+AD13+Y13</f>
        <v>0</v>
      </c>
      <c r="F35" s="21" t="str">
        <f t="shared" ref="F35:F43" si="27">IF(E35,E35/$E$48,"")</f>
        <v/>
      </c>
      <c r="J35" s="153" t="s">
        <v>3</v>
      </c>
      <c r="K35" s="154"/>
      <c r="L35" s="54">
        <f>B26</f>
        <v>0</v>
      </c>
      <c r="M35" s="8" t="str">
        <f t="shared" ref="M35:M40" si="28">IF(L35,L35/$L$41,"")</f>
        <v/>
      </c>
      <c r="N35" s="55">
        <f>D26</f>
        <v>0</v>
      </c>
      <c r="O35" s="55">
        <f>E26</f>
        <v>0</v>
      </c>
      <c r="P35" s="56" t="str">
        <f t="shared" ref="P35:P40" si="29">IF(O35,O35/$O$41,"")</f>
        <v/>
      </c>
    </row>
    <row r="36" spans="1:33" s="24" customFormat="1" ht="30" customHeight="1" x14ac:dyDescent="0.25">
      <c r="A36" s="41" t="s">
        <v>18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J36" s="149" t="s">
        <v>1</v>
      </c>
      <c r="K36" s="150"/>
      <c r="L36" s="57">
        <f>G26</f>
        <v>0</v>
      </c>
      <c r="M36" s="8" t="str">
        <f t="shared" si="28"/>
        <v/>
      </c>
      <c r="N36" s="58">
        <f>I26</f>
        <v>0</v>
      </c>
      <c r="O36" s="58">
        <f>J26</f>
        <v>0</v>
      </c>
      <c r="P36" s="56" t="str">
        <f t="shared" si="29"/>
        <v/>
      </c>
    </row>
    <row r="37" spans="1:33" ht="30" customHeight="1" x14ac:dyDescent="0.25">
      <c r="A37" s="41" t="s">
        <v>19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149" t="s">
        <v>2</v>
      </c>
      <c r="K37" s="150"/>
      <c r="L37" s="57">
        <f>L26</f>
        <v>0</v>
      </c>
      <c r="M37" s="8" t="str">
        <f t="shared" si="28"/>
        <v/>
      </c>
      <c r="N37" s="58">
        <f>N26</f>
        <v>0</v>
      </c>
      <c r="O37" s="58">
        <f>O26</f>
        <v>0</v>
      </c>
      <c r="P37" s="56" t="str">
        <f t="shared" si="2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25">
      <c r="A38" s="41" t="s">
        <v>26</v>
      </c>
      <c r="B38" s="12">
        <f t="shared" si="23"/>
        <v>0</v>
      </c>
      <c r="C38" s="8" t="str">
        <f t="shared" si="24"/>
        <v/>
      </c>
      <c r="D38" s="13">
        <f t="shared" si="25"/>
        <v>0</v>
      </c>
      <c r="E38" s="14">
        <f t="shared" si="26"/>
        <v>0</v>
      </c>
      <c r="F38" s="21" t="str">
        <f t="shared" si="27"/>
        <v/>
      </c>
      <c r="G38" s="24"/>
      <c r="J38" s="149" t="s">
        <v>34</v>
      </c>
      <c r="K38" s="150"/>
      <c r="L38" s="57">
        <f>Q26</f>
        <v>0</v>
      </c>
      <c r="M38" s="8" t="str">
        <f t="shared" si="28"/>
        <v/>
      </c>
      <c r="N38" s="58">
        <f>S26</f>
        <v>0</v>
      </c>
      <c r="O38" s="58">
        <f>T26</f>
        <v>0</v>
      </c>
      <c r="P38" s="56" t="str">
        <f t="shared" si="2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23"/>
        <v>0</v>
      </c>
      <c r="C39" s="8" t="str">
        <f t="shared" si="24"/>
        <v/>
      </c>
      <c r="D39" s="13">
        <f t="shared" si="25"/>
        <v>0</v>
      </c>
      <c r="E39" s="22">
        <f t="shared" si="26"/>
        <v>0</v>
      </c>
      <c r="F39" s="21" t="str">
        <f t="shared" si="27"/>
        <v/>
      </c>
      <c r="G39" s="24"/>
      <c r="J39" s="149" t="s">
        <v>5</v>
      </c>
      <c r="K39" s="150"/>
      <c r="L39" s="57">
        <f>V26</f>
        <v>0</v>
      </c>
      <c r="M39" s="8" t="str">
        <f t="shared" si="28"/>
        <v/>
      </c>
      <c r="N39" s="58">
        <f>X26</f>
        <v>0</v>
      </c>
      <c r="O39" s="58">
        <f>Y26</f>
        <v>0</v>
      </c>
      <c r="P39" s="56" t="str">
        <f t="shared" si="2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23"/>
        <v>0</v>
      </c>
      <c r="C40" s="8" t="str">
        <f t="shared" si="24"/>
        <v/>
      </c>
      <c r="D40" s="13">
        <f t="shared" si="25"/>
        <v>0</v>
      </c>
      <c r="E40" s="22">
        <f t="shared" si="26"/>
        <v>0</v>
      </c>
      <c r="F40" s="21" t="str">
        <f t="shared" si="27"/>
        <v/>
      </c>
      <c r="G40" s="24"/>
      <c r="J40" s="149" t="s">
        <v>4</v>
      </c>
      <c r="K40" s="150"/>
      <c r="L40" s="57">
        <f>AA26</f>
        <v>0</v>
      </c>
      <c r="M40" s="8" t="str">
        <f t="shared" si="28"/>
        <v/>
      </c>
      <c r="N40" s="58">
        <f>AC26</f>
        <v>0</v>
      </c>
      <c r="O40" s="58">
        <f>AD26</f>
        <v>0</v>
      </c>
      <c r="P40" s="56" t="str">
        <f t="shared" si="2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23"/>
        <v>0</v>
      </c>
      <c r="C41" s="8" t="str">
        <f t="shared" si="24"/>
        <v/>
      </c>
      <c r="D41" s="13">
        <f t="shared" si="25"/>
        <v>0</v>
      </c>
      <c r="E41" s="14">
        <f t="shared" si="26"/>
        <v>0</v>
      </c>
      <c r="F41" s="21" t="str">
        <f t="shared" si="27"/>
        <v/>
      </c>
      <c r="G41" s="24"/>
      <c r="J41" s="151" t="s">
        <v>0</v>
      </c>
      <c r="K41" s="152"/>
      <c r="L41" s="79">
        <f>SUM(L35:L40)</f>
        <v>0</v>
      </c>
      <c r="M41" s="17">
        <f>SUM(M35:M40)</f>
        <v>0</v>
      </c>
      <c r="N41" s="80">
        <f>SUM(N35:N40)</f>
        <v>0</v>
      </c>
      <c r="O41" s="81">
        <f>SUM(O35:O40)</f>
        <v>0</v>
      </c>
      <c r="P41" s="82">
        <f>SUM(P35:P40)</f>
        <v>0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24"/>
      <c r="H42" s="25"/>
      <c r="I42" s="60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s="51" customFormat="1" ht="30" hidden="1" customHeight="1" x14ac:dyDescent="0.25">
      <c r="A43" s="44" t="s">
        <v>32</v>
      </c>
      <c r="B43" s="12">
        <f t="shared" si="23"/>
        <v>0</v>
      </c>
      <c r="C43" s="8" t="str">
        <f t="shared" si="24"/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25">
      <c r="A44" s="76" t="s">
        <v>45</v>
      </c>
      <c r="B44" s="12">
        <f t="shared" si="23"/>
        <v>0</v>
      </c>
      <c r="C44" s="8" t="str">
        <f t="shared" si="24"/>
        <v/>
      </c>
      <c r="D44" s="13">
        <f t="shared" si="25"/>
        <v>0</v>
      </c>
      <c r="E44" s="14">
        <f t="shared" si="26"/>
        <v>0</v>
      </c>
      <c r="F44" s="21" t="str">
        <f t="shared" ref="F44" si="30">IF(E44,E44/$E$48,"")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25">
      <c r="A45" s="88" t="s">
        <v>47</v>
      </c>
      <c r="B45" s="12">
        <f t="shared" si="23"/>
        <v>0</v>
      </c>
      <c r="C45" s="8" t="str">
        <f t="shared" si="24"/>
        <v/>
      </c>
      <c r="D45" s="13">
        <f t="shared" si="25"/>
        <v>0</v>
      </c>
      <c r="E45" s="14">
        <f t="shared" si="26"/>
        <v>0</v>
      </c>
      <c r="F45" s="21" t="str">
        <f>IF(E45,E45/$E$48,"")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40.9" customHeight="1" x14ac:dyDescent="0.25">
      <c r="A46" s="88" t="s">
        <v>53</v>
      </c>
      <c r="B46" s="12">
        <f t="shared" si="23"/>
        <v>0</v>
      </c>
      <c r="C46" s="8" t="str">
        <f t="shared" si="24"/>
        <v/>
      </c>
      <c r="D46" s="13">
        <f t="shared" si="25"/>
        <v>0</v>
      </c>
      <c r="E46" s="14">
        <f t="shared" si="26"/>
        <v>0</v>
      </c>
      <c r="F46" s="21" t="str">
        <f t="shared" ref="F46" si="31">IF(E46,E46/$E$48,"")</f>
        <v/>
      </c>
      <c r="G46" s="50"/>
      <c r="H46" s="50"/>
      <c r="I46" s="48"/>
      <c r="J46" s="48"/>
      <c r="K46" s="48"/>
      <c r="L46" s="68"/>
      <c r="M46" s="49"/>
      <c r="N46" s="45"/>
      <c r="O46" s="45"/>
      <c r="P46" s="48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25">
      <c r="A47" s="88" t="s">
        <v>52</v>
      </c>
      <c r="B47" s="12">
        <f t="shared" ref="B47" si="32">B25+G25+L25+Q25+AA25+V25</f>
        <v>0</v>
      </c>
      <c r="C47" s="8" t="str">
        <f t="shared" si="24"/>
        <v/>
      </c>
      <c r="D47" s="13">
        <f t="shared" ref="D47" si="33">D25+I25+N25+S25+AC25+X25</f>
        <v>0</v>
      </c>
      <c r="E47" s="14">
        <f t="shared" ref="E47" si="34">E25+J25+O25+T25+AD25+Y25</f>
        <v>0</v>
      </c>
      <c r="F47" s="21" t="str">
        <f>IF(E47,E47/$E$48,"")</f>
        <v/>
      </c>
      <c r="G47" s="50"/>
      <c r="H47" s="50"/>
      <c r="I47" s="48"/>
      <c r="J47" s="48"/>
      <c r="K47" s="48"/>
      <c r="L47" s="68"/>
      <c r="M47" s="49"/>
      <c r="N47" s="45"/>
      <c r="O47" s="45"/>
      <c r="P47" s="48"/>
      <c r="Q47" s="48"/>
      <c r="R47" s="68"/>
      <c r="S47" s="45"/>
      <c r="T47" s="45"/>
      <c r="U47" s="45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s="51" customFormat="1" ht="30" customHeight="1" thickBot="1" x14ac:dyDescent="0.3">
      <c r="A48" s="61" t="s">
        <v>0</v>
      </c>
      <c r="B48" s="16">
        <f>SUM(B35:B47)</f>
        <v>0</v>
      </c>
      <c r="C48" s="17">
        <f>SUM(C35:C47)</f>
        <v>0</v>
      </c>
      <c r="D48" s="18">
        <f>SUM(D35:D47)</f>
        <v>0</v>
      </c>
      <c r="E48" s="18">
        <f>SUM(E35:E47)</f>
        <v>0</v>
      </c>
      <c r="F48" s="19">
        <f>SUM(F35:F47)</f>
        <v>0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ht="36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</row>
    <row r="50" spans="1:33" s="24" customFormat="1" ht="23.1" customHeight="1" x14ac:dyDescent="0.25">
      <c r="B50" s="25"/>
      <c r="H50" s="25"/>
      <c r="N50" s="25"/>
    </row>
    <row r="51" spans="1:33" s="24" customForma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2:21" s="24" customFormat="1" x14ac:dyDescent="0.25">
      <c r="B97" s="25"/>
      <c r="H97" s="25"/>
      <c r="N97" s="25"/>
    </row>
    <row r="98" spans="2:21" s="24" customFormat="1" x14ac:dyDescent="0.25">
      <c r="B98" s="25"/>
      <c r="H98" s="25"/>
      <c r="N98" s="25"/>
    </row>
    <row r="99" spans="2:21" s="24" customFormat="1" x14ac:dyDescent="0.25">
      <c r="B99" s="25"/>
      <c r="H99" s="25"/>
      <c r="N99" s="25"/>
    </row>
    <row r="100" spans="2:21" s="24" customFormat="1" x14ac:dyDescent="0.25">
      <c r="B100" s="25"/>
      <c r="H100" s="25"/>
      <c r="N100" s="25"/>
    </row>
    <row r="101" spans="2:21" s="24" customFormat="1" x14ac:dyDescent="0.25">
      <c r="B101" s="25"/>
      <c r="H101" s="25"/>
      <c r="N101" s="25"/>
    </row>
    <row r="102" spans="2:21" s="24" customFormat="1" x14ac:dyDescent="0.25">
      <c r="B102" s="25"/>
      <c r="H102" s="25"/>
      <c r="N102" s="25"/>
    </row>
    <row r="103" spans="2:21" s="24" customFormat="1" x14ac:dyDescent="0.25">
      <c r="B103" s="25"/>
      <c r="H103" s="25"/>
      <c r="N103" s="25"/>
    </row>
    <row r="104" spans="2:21" s="24" customFormat="1" x14ac:dyDescent="0.25">
      <c r="B104" s="25"/>
      <c r="H104" s="25"/>
      <c r="N104" s="25"/>
    </row>
    <row r="105" spans="2:21" s="24" customFormat="1" x14ac:dyDescent="0.25">
      <c r="B105" s="25"/>
      <c r="H105" s="25"/>
      <c r="N105" s="25"/>
    </row>
    <row r="106" spans="2:21" s="24" customFormat="1" x14ac:dyDescent="0.25">
      <c r="B106" s="25"/>
      <c r="H106" s="25"/>
      <c r="N106" s="25"/>
    </row>
    <row r="107" spans="2:21" s="24" customFormat="1" x14ac:dyDescent="0.25">
      <c r="B107" s="25"/>
      <c r="H107" s="25"/>
      <c r="N107" s="25"/>
    </row>
    <row r="108" spans="2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2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2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</sheetData>
  <sheetProtection algorithmName="SHA-512" hashValue="hghWjrQdXRcWt4i4pljXkbn2HeKMt0942PTAVnKf5L/gWyV9ZeskriXEBAoXp3hEbUrxRHqCz2huBA8TTqpsuw==" saltValue="XUSHyIJqg5xQiR/Pf4RtSw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AA11:AE11"/>
    <mergeCell ref="V11:Z11"/>
    <mergeCell ref="A28:Q28"/>
    <mergeCell ref="A32:A34"/>
    <mergeCell ref="B32:F33"/>
    <mergeCell ref="J32:K34"/>
    <mergeCell ref="L32:P33"/>
    <mergeCell ref="A30:H30"/>
    <mergeCell ref="A29:Q29"/>
    <mergeCell ref="J41:K41"/>
    <mergeCell ref="J35:K35"/>
    <mergeCell ref="J36:K36"/>
    <mergeCell ref="J37:K37"/>
    <mergeCell ref="J38:K38"/>
    <mergeCell ref="J40:K40"/>
    <mergeCell ref="J39:K39"/>
  </mergeCells>
  <hyperlinks>
    <hyperlink ref="A29" r:id="rId1" location="page=247" xr:uid="{4B8FB436-545E-43C9-BCA4-8E92208321E5}"/>
  </hyperlinks>
  <pageMargins left="0.39370078740157483" right="0" top="0.55118110236220474" bottom="0.55118110236220474" header="0.31496062992125984" footer="0.31496062992125984"/>
  <pageSetup paperSize="8" scale="45" orientation="landscape" r:id="rId2"/>
  <ignoredErrors>
    <ignoredError sqref="C46:C47 M35:M40 C35:C45" formula="1"/>
    <ignoredError sqref="B8" unlockedFormula="1"/>
  </ignoredError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11"/>
  <sheetViews>
    <sheetView showGridLines="0" showZeros="0" zoomScale="70" zoomScaleNormal="70" workbookViewId="0">
      <selection activeCell="D15" sqref="D15"/>
    </sheetView>
  </sheetViews>
  <sheetFormatPr defaultColWidth="9.140625" defaultRowHeight="15" x14ac:dyDescent="0.25"/>
  <cols>
    <col min="1" max="1" width="31" style="26" customWidth="1"/>
    <col min="2" max="2" width="11.140625" style="59" customWidth="1"/>
    <col min="3" max="3" width="10.7109375" style="26" customWidth="1"/>
    <col min="4" max="4" width="19.140625" style="26" customWidth="1"/>
    <col min="5" max="5" width="19.7109375" style="26" customWidth="1"/>
    <col min="6" max="6" width="11.42578125" style="26" customWidth="1"/>
    <col min="7" max="7" width="9.28515625" style="26" customWidth="1"/>
    <col min="8" max="8" width="10.85546875" style="59" customWidth="1"/>
    <col min="9" max="9" width="17.28515625" style="26" customWidth="1"/>
    <col min="10" max="10" width="20" style="26" customWidth="1"/>
    <col min="11" max="11" width="11.42578125" style="26" customWidth="1"/>
    <col min="12" max="12" width="11.7109375" style="26" customWidth="1"/>
    <col min="13" max="13" width="10.7109375" style="26" customWidth="1"/>
    <col min="14" max="14" width="20.140625" style="59" customWidth="1"/>
    <col min="15" max="15" width="19.7109375" style="26" customWidth="1"/>
    <col min="16" max="16" width="11.42578125" style="26" customWidth="1"/>
    <col min="17" max="17" width="9.140625" style="26" customWidth="1"/>
    <col min="18" max="18" width="11" style="26" customWidth="1"/>
    <col min="19" max="19" width="18.85546875" style="26" customWidth="1"/>
    <col min="20" max="20" width="19.5703125" style="26" customWidth="1"/>
    <col min="21" max="21" width="11.140625" style="26" customWidth="1"/>
    <col min="22" max="22" width="9" style="26" customWidth="1"/>
    <col min="23" max="23" width="10" style="26" customWidth="1"/>
    <col min="24" max="24" width="19" style="26" customWidth="1"/>
    <col min="25" max="25" width="15.42578125" style="26" customWidth="1"/>
    <col min="26" max="26" width="9.7109375" style="26" customWidth="1"/>
    <col min="27" max="27" width="9.140625" style="26" customWidth="1"/>
    <col min="28" max="28" width="10.85546875" style="26" customWidth="1"/>
    <col min="29" max="29" width="18.140625" style="26" customWidth="1"/>
    <col min="30" max="30" width="18.85546875" style="26" customWidth="1"/>
    <col min="31" max="31" width="10.85546875" style="26" customWidth="1"/>
    <col min="32" max="16384" width="9.140625" style="26"/>
  </cols>
  <sheetData>
    <row r="1" spans="1:31" x14ac:dyDescent="0.25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25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25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25">
      <c r="B4" s="25"/>
      <c r="H4" s="25"/>
      <c r="N4" s="25"/>
    </row>
    <row r="5" spans="1:31" s="24" customFormat="1" ht="30.75" customHeight="1" x14ac:dyDescent="0.25">
      <c r="A5" s="27" t="s">
        <v>37</v>
      </c>
      <c r="B5" s="25"/>
      <c r="H5" s="25"/>
      <c r="N5" s="25"/>
    </row>
    <row r="6" spans="1:31" s="24" customFormat="1" ht="6.75" customHeight="1" x14ac:dyDescent="0.25">
      <c r="A6" s="28"/>
      <c r="B6" s="25"/>
      <c r="H6" s="25"/>
      <c r="N6" s="25"/>
    </row>
    <row r="7" spans="1:31" s="24" customFormat="1" ht="24.75" customHeight="1" x14ac:dyDescent="0.25">
      <c r="A7" s="29" t="str">
        <f>'CONTRACTACIO 1r TR 2025'!C5</f>
        <v>ANY 2025</v>
      </c>
      <c r="B7" s="30" t="s">
        <v>58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25">
      <c r="A8" s="29" t="s">
        <v>11</v>
      </c>
      <c r="B8" s="87" t="str">
        <f>'CONTRACTACIO 1r TR 2025'!B8</f>
        <v>Barcelona Cicle de l'Aigua SA (BCASA)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">
      <c r="A10" s="24"/>
      <c r="B10" s="173" t="s">
        <v>6</v>
      </c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5"/>
    </row>
    <row r="11" spans="1:31" ht="30" customHeight="1" thickBot="1" x14ac:dyDescent="0.3">
      <c r="A11" s="176" t="s">
        <v>10</v>
      </c>
      <c r="B11" s="134" t="s">
        <v>3</v>
      </c>
      <c r="C11" s="135"/>
      <c r="D11" s="135"/>
      <c r="E11" s="135"/>
      <c r="F11" s="136"/>
      <c r="G11" s="137" t="s">
        <v>1</v>
      </c>
      <c r="H11" s="138"/>
      <c r="I11" s="138"/>
      <c r="J11" s="138"/>
      <c r="K11" s="139"/>
      <c r="L11" s="109" t="s">
        <v>2</v>
      </c>
      <c r="M11" s="110"/>
      <c r="N11" s="110"/>
      <c r="O11" s="110"/>
      <c r="P11" s="110"/>
      <c r="Q11" s="140" t="s">
        <v>34</v>
      </c>
      <c r="R11" s="141"/>
      <c r="S11" s="141"/>
      <c r="T11" s="141"/>
      <c r="U11" s="142"/>
      <c r="V11" s="143" t="s">
        <v>4</v>
      </c>
      <c r="W11" s="144"/>
      <c r="X11" s="144"/>
      <c r="Y11" s="144"/>
      <c r="Z11" s="145"/>
      <c r="AA11" s="146" t="s">
        <v>5</v>
      </c>
      <c r="AB11" s="147"/>
      <c r="AC11" s="147"/>
      <c r="AD11" s="147"/>
      <c r="AE11" s="148"/>
    </row>
    <row r="12" spans="1:31" ht="39" customHeight="1" thickBot="1" x14ac:dyDescent="0.3">
      <c r="A12" s="177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25">
      <c r="A13" s="39" t="s">
        <v>25</v>
      </c>
      <c r="B13" s="9">
        <f>'CONTRACTACIO 1r TR 2025'!B13+'CONTRACTACIO 2n TR 2025'!B13+'CONTRACTACIO 3r TR 2025'!B13+'CONTRACTACIO 4t TR 2025'!B13</f>
        <v>0</v>
      </c>
      <c r="C13" s="20" t="str">
        <f t="shared" ref="C13:C25" si="0">IF(B13,B13/$B$26,"")</f>
        <v/>
      </c>
      <c r="D13" s="10">
        <f>'CONTRACTACIO 1r TR 2025'!D13+'CONTRACTACIO 2n TR 2025'!D13+'CONTRACTACIO 3r TR 2025'!D13+'CONTRACTACIO 4t TR 2025'!D13</f>
        <v>0</v>
      </c>
      <c r="E13" s="10">
        <f>'CONTRACTACIO 1r TR 2025'!E13+'CONTRACTACIO 2n TR 2025'!E13+'CONTRACTACIO 3r TR 2025'!E13+'CONTRACTACIO 4t TR 2025'!E13</f>
        <v>0</v>
      </c>
      <c r="F13" s="21" t="str">
        <f t="shared" ref="F13:F25" si="1">IF(E13,E13/$E$26,"")</f>
        <v/>
      </c>
      <c r="G13" s="9">
        <f>'CONTRACTACIO 1r TR 2025'!G13+'CONTRACTACIO 2n TR 2025'!G13+'CONTRACTACIO 3r TR 2025'!G13+'CONTRACTACIO 4t TR 2025'!G13</f>
        <v>4</v>
      </c>
      <c r="H13" s="20">
        <f t="shared" ref="H13:H25" si="2">IF(G13,G13/$G$26,"")</f>
        <v>4.6511627906976744E-2</v>
      </c>
      <c r="I13" s="10">
        <f>'CONTRACTACIO 1r TR 2025'!I13+'CONTRACTACIO 2n TR 2025'!I13+'CONTRACTACIO 3r TR 2025'!I13+'CONTRACTACIO 4t TR 2025'!I13</f>
        <v>359772.86</v>
      </c>
      <c r="J13" s="10">
        <f>'CONTRACTACIO 1r TR 2025'!J13+'CONTRACTACIO 2n TR 2025'!J13+'CONTRACTACIO 3r TR 2025'!J13+'CONTRACTACIO 4t TR 2025'!J13</f>
        <v>435325.16000000003</v>
      </c>
      <c r="K13" s="21">
        <f t="shared" ref="K13:K25" si="3">IF(J13,J13/$J$26,"")</f>
        <v>0.52959734757356336</v>
      </c>
      <c r="L13" s="9">
        <f>'CONTRACTACIO 1r TR 2025'!L13+'CONTRACTACIO 2n TR 2025'!L13+'CONTRACTACIO 3r TR 2025'!L13+'CONTRACTACIO 4t TR 2025'!L13</f>
        <v>4</v>
      </c>
      <c r="M13" s="20">
        <f t="shared" ref="M13:M25" si="4">IF(L13,L13/$L$26,"")</f>
        <v>5.2631578947368418E-2</v>
      </c>
      <c r="N13" s="10">
        <f>'CONTRACTACIO 1r TR 2025'!N13+'CONTRACTACIO 2n TR 2025'!N13+'CONTRACTACIO 3r TR 2025'!N13+'CONTRACTACIO 4t TR 2025'!N13</f>
        <v>616406.37</v>
      </c>
      <c r="O13" s="10">
        <f>'CONTRACTACIO 1r TR 2025'!O13+'CONTRACTACIO 2n TR 2025'!O13+'CONTRACTACIO 3r TR 2025'!O13+'CONTRACTACIO 4t TR 2025'!O13</f>
        <v>745851.71</v>
      </c>
      <c r="P13" s="21">
        <f t="shared" ref="P13:P25" si="5">IF(O13,O13/$O$26,"")</f>
        <v>0.57510392051970716</v>
      </c>
      <c r="Q13" s="9">
        <f>'CONTRACTACIO 1r TR 2025'!Q13+'CONTRACTACIO 2n TR 2025'!Q13+'CONTRACTACIO 3r TR 2025'!Q13+'CONTRACTACIO 4t TR 2025'!Q13</f>
        <v>0</v>
      </c>
      <c r="R13" s="20" t="str">
        <f t="shared" ref="R13:R25" si="6">IF(Q13,Q13/$Q$26,"")</f>
        <v/>
      </c>
      <c r="S13" s="10">
        <f>'CONTRACTACIO 1r TR 2025'!S13+'CONTRACTACIO 2n TR 2025'!S13+'CONTRACTACIO 3r TR 2025'!S13+'CONTRACTACIO 4t TR 2025'!S13</f>
        <v>0</v>
      </c>
      <c r="T13" s="10">
        <f>'CONTRACTACIO 1r TR 2025'!T13+'CONTRACTACIO 2n TR 2025'!T13+'CONTRACTACIO 3r TR 2025'!T13+'CONTRACTACIO 4t TR 2025'!T13</f>
        <v>0</v>
      </c>
      <c r="U13" s="21" t="str">
        <f t="shared" ref="U13:U25" si="7">IF(T13,T13/$T$26,"")</f>
        <v/>
      </c>
      <c r="V13" s="9">
        <f>'CONTRACTACIO 1r TR 2025'!AA13+'CONTRACTACIO 2n TR 2025'!AA13+'CONTRACTACIO 3r TR 2025'!AA13+'CONTRACTACIO 4t TR 2025'!AA13</f>
        <v>0</v>
      </c>
      <c r="W13" s="20" t="str">
        <f t="shared" ref="W13:W25" si="8">IF(V13,V13/$V$26,"")</f>
        <v/>
      </c>
      <c r="X13" s="10">
        <f>'CONTRACTACIO 1r TR 2025'!AC13+'CONTRACTACIO 2n TR 2025'!AC13+'CONTRACTACIO 3r TR 2025'!AC13+'CONTRACTACIO 4t TR 2025'!AC13</f>
        <v>0</v>
      </c>
      <c r="Y13" s="10">
        <f>'CONTRACTACIO 1r TR 2025'!AD13+'CONTRACTACIO 2n TR 2025'!AD13+'CONTRACTACIO 3r TR 2025'!AD13+'CONTRACTACIO 4t TR 2025'!AD13</f>
        <v>0</v>
      </c>
      <c r="Z13" s="21" t="str">
        <f t="shared" ref="Z13:Z25" si="9">IF(Y13,Y13/$Y$26,"")</f>
        <v/>
      </c>
      <c r="AA13" s="9">
        <f>'CONTRACTACIO 1r TR 2025'!V13+'CONTRACTACIO 2n TR 2025'!V13+'CONTRACTACIO 3r TR 2025'!V13+'CONTRACTACIO 4t TR 2025'!V13</f>
        <v>0</v>
      </c>
      <c r="AB13" s="20" t="str">
        <f t="shared" ref="AB13:AB25" si="10">IF(AA13,AA13/$AA$26,"")</f>
        <v/>
      </c>
      <c r="AC13" s="10">
        <f>'CONTRACTACIO 1r TR 2025'!X13+'CONTRACTACIO 2n TR 2025'!X13+'CONTRACTACIO 3r TR 2025'!X13+'CONTRACTACIO 4t TR 2025'!X13</f>
        <v>0</v>
      </c>
      <c r="AD13" s="10">
        <f>'CONTRACTACIO 1r TR 2025'!Y13+'CONTRACTACIO 2n TR 2025'!Y13+'CONTRACTACIO 3r TR 2025'!Y13+'CONTRACTACIO 4t TR 2025'!Y13</f>
        <v>0</v>
      </c>
      <c r="AE13" s="21" t="str">
        <f t="shared" ref="AE13:AE25" si="11">IF(AD13,AD13/$AD$26,"")</f>
        <v/>
      </c>
    </row>
    <row r="14" spans="1:31" s="40" customFormat="1" ht="36" customHeight="1" x14ac:dyDescent="0.25">
      <c r="A14" s="41" t="s">
        <v>18</v>
      </c>
      <c r="B14" s="9">
        <f>'CONTRACTACIO 1r TR 2025'!B14+'CONTRACTACIO 2n TR 2025'!B14+'CONTRACTACIO 3r TR 2025'!B14+'CONTRACTACIO 4t TR 2025'!B14</f>
        <v>2</v>
      </c>
      <c r="C14" s="20">
        <f t="shared" si="0"/>
        <v>0.11764705882352941</v>
      </c>
      <c r="D14" s="13">
        <f>'CONTRACTACIO 1r TR 2025'!D14+'CONTRACTACIO 2n TR 2025'!D14+'CONTRACTACIO 3r TR 2025'!D14+'CONTRACTACIO 4t TR 2025'!D14</f>
        <v>2014213.81</v>
      </c>
      <c r="E14" s="13">
        <f>'CONTRACTACIO 1r TR 2025'!E14+'CONTRACTACIO 2n TR 2025'!E14+'CONTRACTACIO 3r TR 2025'!E14+'CONTRACTACIO 4t TR 2025'!E14</f>
        <v>2437198.71</v>
      </c>
      <c r="F14" s="21">
        <f t="shared" si="1"/>
        <v>0.96440108368393695</v>
      </c>
      <c r="G14" s="9">
        <f>'CONTRACTACIO 1r TR 2025'!G14+'CONTRACTACIO 2n TR 2025'!G14+'CONTRACTACIO 3r TR 2025'!G14+'CONTRACTACIO 4t TR 2025'!G14</f>
        <v>2</v>
      </c>
      <c r="H14" s="20">
        <f t="shared" si="2"/>
        <v>2.3255813953488372E-2</v>
      </c>
      <c r="I14" s="13">
        <f>'CONTRACTACIO 1r TR 2025'!I14+'CONTRACTACIO 2n TR 2025'!I14+'CONTRACTACIO 3r TR 2025'!I14+'CONTRACTACIO 4t TR 2025'!I14</f>
        <v>96635</v>
      </c>
      <c r="J14" s="13">
        <f>'CONTRACTACIO 1r TR 2025'!J14+'CONTRACTACIO 2n TR 2025'!J14+'CONTRACTACIO 3r TR 2025'!J14+'CONTRACTACIO 4t TR 2025'!J14</f>
        <v>116928.35</v>
      </c>
      <c r="K14" s="21">
        <f t="shared" si="3"/>
        <v>0.14224986218612604</v>
      </c>
      <c r="L14" s="9">
        <f>'CONTRACTACIO 1r TR 2025'!L14+'CONTRACTACIO 2n TR 2025'!L14+'CONTRACTACIO 3r TR 2025'!L14+'CONTRACTACIO 4t TR 2025'!L14</f>
        <v>2</v>
      </c>
      <c r="M14" s="20">
        <f t="shared" si="4"/>
        <v>2.6315789473684209E-2</v>
      </c>
      <c r="N14" s="13">
        <f>'CONTRACTACIO 1r TR 2025'!N14+'CONTRACTACIO 2n TR 2025'!N14+'CONTRACTACIO 3r TR 2025'!N14+'CONTRACTACIO 4t TR 2025'!N14</f>
        <v>220002.3</v>
      </c>
      <c r="O14" s="13">
        <f>'CONTRACTACIO 1r TR 2025'!O14+'CONTRACTACIO 2n TR 2025'!O14+'CONTRACTACIO 3r TR 2025'!O14+'CONTRACTACIO 4t TR 2025'!O14</f>
        <v>266202.79000000004</v>
      </c>
      <c r="P14" s="21">
        <f t="shared" si="5"/>
        <v>0.20526100045045728</v>
      </c>
      <c r="Q14" s="9">
        <f>'CONTRACTACIO 1r TR 2025'!Q14+'CONTRACTACIO 2n TR 2025'!Q14+'CONTRACTACIO 3r TR 2025'!Q14+'CONTRACTACIO 4t TR 2025'!Q14</f>
        <v>0</v>
      </c>
      <c r="R14" s="20" t="str">
        <f t="shared" si="6"/>
        <v/>
      </c>
      <c r="S14" s="13">
        <f>'CONTRACTACIO 1r TR 2025'!S14+'CONTRACTACIO 2n TR 2025'!S14+'CONTRACTACIO 3r TR 2025'!S14+'CONTRACTACIO 4t TR 2025'!S14</f>
        <v>0</v>
      </c>
      <c r="T14" s="13">
        <f>'CONTRACTACIO 1r TR 2025'!T14+'CONTRACTACIO 2n TR 2025'!T14+'CONTRACTACIO 3r TR 2025'!T14+'CONTRACTACIO 4t TR 2025'!T14</f>
        <v>0</v>
      </c>
      <c r="U14" s="21" t="str">
        <f t="shared" si="7"/>
        <v/>
      </c>
      <c r="V14" s="9">
        <f>'CONTRACTACIO 1r TR 2025'!AA14+'CONTRACTACIO 2n TR 2025'!AA14+'CONTRACTACIO 3r TR 2025'!AA14+'CONTRACTACIO 4t TR 2025'!AA14</f>
        <v>0</v>
      </c>
      <c r="W14" s="20" t="str">
        <f t="shared" si="8"/>
        <v/>
      </c>
      <c r="X14" s="13">
        <f>'CONTRACTACIO 1r TR 2025'!AC14+'CONTRACTACIO 2n TR 2025'!AC14+'CONTRACTACIO 3r TR 2025'!AC14+'CONTRACTACIO 4t TR 2025'!AC14</f>
        <v>0</v>
      </c>
      <c r="Y14" s="13">
        <f>'CONTRACTACIO 1r TR 2025'!AD14+'CONTRACTACIO 2n TR 2025'!AD14+'CONTRACTACIO 3r TR 2025'!AD14+'CONTRACTACIO 4t TR 2025'!AD14</f>
        <v>0</v>
      </c>
      <c r="Z14" s="21" t="str">
        <f t="shared" si="9"/>
        <v/>
      </c>
      <c r="AA14" s="9">
        <f>'CONTRACTACIO 1r TR 2025'!V14+'CONTRACTACIO 2n TR 2025'!V14+'CONTRACTACIO 3r TR 2025'!V14+'CONTRACTACIO 4t TR 2025'!V14</f>
        <v>0</v>
      </c>
      <c r="AB14" s="20" t="str">
        <f t="shared" si="10"/>
        <v/>
      </c>
      <c r="AC14" s="13">
        <f>'CONTRACTACIO 1r TR 2025'!X14+'CONTRACTACIO 2n TR 2025'!X14+'CONTRACTACIO 3r TR 2025'!X14+'CONTRACTACIO 4t TR 2025'!X14</f>
        <v>0</v>
      </c>
      <c r="AD14" s="13">
        <f>'CONTRACTACIO 1r TR 2025'!Y14+'CONTRACTACIO 2n TR 2025'!Y14+'CONTRACTACIO 3r TR 2025'!Y14+'CONTRACTACIO 4t TR 2025'!Y14</f>
        <v>0</v>
      </c>
      <c r="AE14" s="21" t="str">
        <f t="shared" si="11"/>
        <v/>
      </c>
    </row>
    <row r="15" spans="1:31" s="40" customFormat="1" ht="36" customHeight="1" x14ac:dyDescent="0.25">
      <c r="A15" s="41" t="s">
        <v>19</v>
      </c>
      <c r="B15" s="9">
        <f>'CONTRACTACIO 1r TR 2025'!B15+'CONTRACTACIO 2n TR 2025'!B15+'CONTRACTACIO 3r TR 2025'!B15+'CONTRACTACIO 4t TR 2025'!B15</f>
        <v>0</v>
      </c>
      <c r="C15" s="20" t="str">
        <f t="shared" si="0"/>
        <v/>
      </c>
      <c r="D15" s="13">
        <f>'CONTRACTACIO 1r TR 2025'!D15+'CONTRACTACIO 2n TR 2025'!D15+'CONTRACTACIO 3r TR 2025'!D15+'CONTRACTACIO 4t TR 2025'!D15</f>
        <v>0</v>
      </c>
      <c r="E15" s="13">
        <f>'CONTRACTACIO 1r TR 2025'!E15+'CONTRACTACIO 2n TR 2025'!E15+'CONTRACTACIO 3r TR 2025'!E15+'CONTRACTACIO 4t TR 2025'!E15</f>
        <v>0</v>
      </c>
      <c r="F15" s="21" t="str">
        <f t="shared" si="1"/>
        <v/>
      </c>
      <c r="G15" s="9">
        <f>'CONTRACTACIO 1r TR 2025'!G15+'CONTRACTACIO 2n TR 2025'!G15+'CONTRACTACIO 3r TR 2025'!G15+'CONTRACTACIO 4t TR 2025'!G15</f>
        <v>2</v>
      </c>
      <c r="H15" s="20">
        <f t="shared" si="2"/>
        <v>2.3255813953488372E-2</v>
      </c>
      <c r="I15" s="13">
        <f>'CONTRACTACIO 1r TR 2025'!I15+'CONTRACTACIO 2n TR 2025'!I15+'CONTRACTACIO 3r TR 2025'!I15+'CONTRACTACIO 4t TR 2025'!I15</f>
        <v>6730</v>
      </c>
      <c r="J15" s="13">
        <f>'CONTRACTACIO 1r TR 2025'!J15+'CONTRACTACIO 2n TR 2025'!J15+'CONTRACTACIO 3r TR 2025'!J15+'CONTRACTACIO 4t TR 2025'!J15</f>
        <v>8143.3</v>
      </c>
      <c r="K15" s="21">
        <f t="shared" si="3"/>
        <v>9.9067788328517439E-3</v>
      </c>
      <c r="L15" s="9">
        <f>'CONTRACTACIO 1r TR 2025'!L15+'CONTRACTACIO 2n TR 2025'!L15+'CONTRACTACIO 3r TR 2025'!L15+'CONTRACTACIO 4t TR 2025'!L15</f>
        <v>3</v>
      </c>
      <c r="M15" s="20">
        <f t="shared" si="4"/>
        <v>3.9473684210526314E-2</v>
      </c>
      <c r="N15" s="13">
        <f>'CONTRACTACIO 1r TR 2025'!N15+'CONTRACTACIO 2n TR 2025'!N15+'CONTRACTACIO 3r TR 2025'!N15+'CONTRACTACIO 4t TR 2025'!N15</f>
        <v>76621.53</v>
      </c>
      <c r="O15" s="13">
        <f>'CONTRACTACIO 1r TR 2025'!O15+'CONTRACTACIO 2n TR 2025'!O15+'CONTRACTACIO 3r TR 2025'!O15+'CONTRACTACIO 4t TR 2025'!O15</f>
        <v>92712.05</v>
      </c>
      <c r="P15" s="21">
        <f t="shared" si="5"/>
        <v>7.1487485675160709E-2</v>
      </c>
      <c r="Q15" s="9">
        <f>'CONTRACTACIO 1r TR 2025'!Q15+'CONTRACTACIO 2n TR 2025'!Q15+'CONTRACTACIO 3r TR 2025'!Q15+'CONTRACTACIO 4t TR 2025'!Q15</f>
        <v>0</v>
      </c>
      <c r="R15" s="20" t="str">
        <f t="shared" si="6"/>
        <v/>
      </c>
      <c r="S15" s="13">
        <f>'CONTRACTACIO 1r TR 2025'!S15+'CONTRACTACIO 2n TR 2025'!S15+'CONTRACTACIO 3r TR 2025'!S15+'CONTRACTACIO 4t TR 2025'!S15</f>
        <v>0</v>
      </c>
      <c r="T15" s="13">
        <f>'CONTRACTACIO 1r TR 2025'!T15+'CONTRACTACIO 2n TR 2025'!T15+'CONTRACTACIO 3r TR 2025'!T15+'CONTRACTACIO 4t TR 2025'!T15</f>
        <v>0</v>
      </c>
      <c r="U15" s="21" t="str">
        <f t="shared" si="7"/>
        <v/>
      </c>
      <c r="V15" s="9">
        <f>'CONTRACTACIO 1r TR 2025'!AA15+'CONTRACTACIO 2n TR 2025'!AA15+'CONTRACTACIO 3r TR 2025'!AA15+'CONTRACTACIO 4t TR 2025'!AA15</f>
        <v>0</v>
      </c>
      <c r="W15" s="20" t="str">
        <f t="shared" si="8"/>
        <v/>
      </c>
      <c r="X15" s="13">
        <f>'CONTRACTACIO 1r TR 2025'!AC15+'CONTRACTACIO 2n TR 2025'!AC15+'CONTRACTACIO 3r TR 2025'!AC15+'CONTRACTACIO 4t TR 2025'!AC15</f>
        <v>0</v>
      </c>
      <c r="Y15" s="13">
        <f>'CONTRACTACIO 1r TR 2025'!AD15+'CONTRACTACIO 2n TR 2025'!AD15+'CONTRACTACIO 3r TR 2025'!AD15+'CONTRACTACIO 4t TR 2025'!AD15</f>
        <v>0</v>
      </c>
      <c r="Z15" s="21" t="str">
        <f t="shared" si="9"/>
        <v/>
      </c>
      <c r="AA15" s="9">
        <f>'CONTRACTACIO 1r TR 2025'!V15+'CONTRACTACIO 2n TR 2025'!V15+'CONTRACTACIO 3r TR 2025'!V15+'CONTRACTACIO 4t TR 2025'!V15</f>
        <v>0</v>
      </c>
      <c r="AB15" s="20" t="str">
        <f t="shared" si="10"/>
        <v/>
      </c>
      <c r="AC15" s="13">
        <f>'CONTRACTACIO 1r TR 2025'!X15+'CONTRACTACIO 2n TR 2025'!X15+'CONTRACTACIO 3r TR 2025'!X15+'CONTRACTACIO 4t TR 2025'!X15</f>
        <v>0</v>
      </c>
      <c r="AD15" s="13">
        <f>'CONTRACTACIO 1r TR 2025'!Y15+'CONTRACTACIO 2n TR 2025'!Y15+'CONTRACTACIO 3r TR 2025'!Y15+'CONTRACTACIO 4t TR 2025'!Y15</f>
        <v>0</v>
      </c>
      <c r="AE15" s="21" t="str">
        <f t="shared" si="11"/>
        <v/>
      </c>
    </row>
    <row r="16" spans="1:31" s="40" customFormat="1" ht="36" customHeight="1" x14ac:dyDescent="0.25">
      <c r="A16" s="41" t="s">
        <v>26</v>
      </c>
      <c r="B16" s="9">
        <f>'CONTRACTACIO 1r TR 2025'!B16+'CONTRACTACIO 2n TR 2025'!B16+'CONTRACTACIO 3r TR 2025'!B16+'CONTRACTACIO 4t TR 2025'!B16</f>
        <v>0</v>
      </c>
      <c r="C16" s="20" t="str">
        <f t="shared" si="0"/>
        <v/>
      </c>
      <c r="D16" s="13">
        <f>'CONTRACTACIO 1r TR 2025'!D16+'CONTRACTACIO 2n TR 2025'!D16+'CONTRACTACIO 3r TR 2025'!D16+'CONTRACTACIO 4t TR 2025'!D16</f>
        <v>0</v>
      </c>
      <c r="E16" s="13">
        <f>'CONTRACTACIO 1r TR 2025'!E16+'CONTRACTACIO 2n TR 2025'!E16+'CONTRACTACIO 3r TR 2025'!E16+'CONTRACTACIO 4t TR 2025'!E16</f>
        <v>0</v>
      </c>
      <c r="F16" s="21" t="str">
        <f t="shared" si="1"/>
        <v/>
      </c>
      <c r="G16" s="9">
        <f>'CONTRACTACIO 1r TR 2025'!G16+'CONTRACTACIO 2n TR 2025'!G16+'CONTRACTACIO 3r TR 2025'!G16+'CONTRACTACIO 4t TR 2025'!G16</f>
        <v>0</v>
      </c>
      <c r="H16" s="20" t="str">
        <f t="shared" si="2"/>
        <v/>
      </c>
      <c r="I16" s="13">
        <f>'CONTRACTACIO 1r TR 2025'!I16+'CONTRACTACIO 2n TR 2025'!I16+'CONTRACTACIO 3r TR 2025'!I16+'CONTRACTACIO 4t TR 2025'!I16</f>
        <v>0</v>
      </c>
      <c r="J16" s="13">
        <f>'CONTRACTACIO 1r TR 2025'!J16+'CONTRACTACIO 2n TR 2025'!J16+'CONTRACTACIO 3r TR 2025'!J16+'CONTRACTACIO 4t TR 2025'!J16</f>
        <v>0</v>
      </c>
      <c r="K16" s="21" t="str">
        <f t="shared" si="3"/>
        <v/>
      </c>
      <c r="L16" s="9">
        <f>'CONTRACTACIO 1r TR 2025'!L16+'CONTRACTACIO 2n TR 2025'!L16+'CONTRACTACIO 3r TR 2025'!L16+'CONTRACTACIO 4t TR 2025'!L16</f>
        <v>0</v>
      </c>
      <c r="M16" s="20" t="str">
        <f t="shared" si="4"/>
        <v/>
      </c>
      <c r="N16" s="13">
        <f>'CONTRACTACIO 1r TR 2025'!N16+'CONTRACTACIO 2n TR 2025'!N16+'CONTRACTACIO 3r TR 2025'!N16+'CONTRACTACIO 4t TR 2025'!N16</f>
        <v>0</v>
      </c>
      <c r="O16" s="13">
        <f>'CONTRACTACIO 1r TR 2025'!O16+'CONTRACTACIO 2n TR 2025'!O16+'CONTRACTACIO 3r TR 2025'!O16+'CONTRACTACIO 4t TR 2025'!O16</f>
        <v>0</v>
      </c>
      <c r="P16" s="21" t="str">
        <f t="shared" si="5"/>
        <v/>
      </c>
      <c r="Q16" s="9">
        <f>'CONTRACTACIO 1r TR 2025'!Q16+'CONTRACTACIO 2n TR 2025'!Q16+'CONTRACTACIO 3r TR 2025'!Q16+'CONTRACTACIO 4t TR 2025'!Q16</f>
        <v>0</v>
      </c>
      <c r="R16" s="20" t="str">
        <f t="shared" si="6"/>
        <v/>
      </c>
      <c r="S16" s="13">
        <f>'CONTRACTACIO 1r TR 2025'!S16+'CONTRACTACIO 2n TR 2025'!S16+'CONTRACTACIO 3r TR 2025'!S16+'CONTRACTACIO 4t TR 2025'!S16</f>
        <v>0</v>
      </c>
      <c r="T16" s="13">
        <f>'CONTRACTACIO 1r TR 2025'!T16+'CONTRACTACIO 2n TR 2025'!T16+'CONTRACTACIO 3r TR 2025'!T16+'CONTRACTACIO 4t TR 2025'!T16</f>
        <v>0</v>
      </c>
      <c r="U16" s="21" t="str">
        <f t="shared" si="7"/>
        <v/>
      </c>
      <c r="V16" s="9">
        <f>'CONTRACTACIO 1r TR 2025'!AA16+'CONTRACTACIO 2n TR 2025'!AA16+'CONTRACTACIO 3r TR 2025'!AA16+'CONTRACTACIO 4t TR 2025'!AA16</f>
        <v>0</v>
      </c>
      <c r="W16" s="20" t="str">
        <f t="shared" si="8"/>
        <v/>
      </c>
      <c r="X16" s="13">
        <f>'CONTRACTACIO 1r TR 2025'!AC16+'CONTRACTACIO 2n TR 2025'!AC16+'CONTRACTACIO 3r TR 2025'!AC16+'CONTRACTACIO 4t TR 2025'!AC16</f>
        <v>0</v>
      </c>
      <c r="Y16" s="13">
        <f>'CONTRACTACIO 1r TR 2025'!AD16+'CONTRACTACIO 2n TR 2025'!AD16+'CONTRACTACIO 3r TR 2025'!AD16+'CONTRACTACIO 4t TR 2025'!AD16</f>
        <v>0</v>
      </c>
      <c r="Z16" s="21" t="str">
        <f t="shared" si="9"/>
        <v/>
      </c>
      <c r="AA16" s="9">
        <f>'CONTRACTACIO 1r TR 2025'!V16+'CONTRACTACIO 2n TR 2025'!V16+'CONTRACTACIO 3r TR 2025'!V16+'CONTRACTACIO 4t TR 2025'!V16</f>
        <v>0</v>
      </c>
      <c r="AB16" s="20" t="str">
        <f t="shared" si="10"/>
        <v/>
      </c>
      <c r="AC16" s="13">
        <f>'CONTRACTACIO 1r TR 2025'!X16+'CONTRACTACIO 2n TR 2025'!X16+'CONTRACTACIO 3r TR 2025'!X16+'CONTRACTACIO 4t TR 2025'!X16</f>
        <v>0</v>
      </c>
      <c r="AD16" s="13">
        <f>'CONTRACTACIO 1r TR 2025'!Y16+'CONTRACTACIO 2n TR 2025'!Y16+'CONTRACTACIO 3r TR 2025'!Y16+'CONTRACTACIO 4t TR 2025'!Y16</f>
        <v>0</v>
      </c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9">
        <f>'CONTRACTACIO 1r TR 2025'!B17+'CONTRACTACIO 2n TR 2025'!B17+'CONTRACTACIO 3r TR 2025'!B17+'CONTRACTACIO 4t TR 2025'!B17</f>
        <v>0</v>
      </c>
      <c r="C17" s="20" t="str">
        <f t="shared" si="0"/>
        <v/>
      </c>
      <c r="D17" s="13">
        <f>'CONTRACTACIO 1r TR 2025'!D17+'CONTRACTACIO 2n TR 2025'!D17+'CONTRACTACIO 3r TR 2025'!D17+'CONTRACTACIO 4t TR 2025'!D17</f>
        <v>0</v>
      </c>
      <c r="E17" s="13">
        <f>'CONTRACTACIO 1r TR 2025'!E17+'CONTRACTACIO 2n TR 2025'!E17+'CONTRACTACIO 3r TR 2025'!E17+'CONTRACTACIO 4t TR 2025'!E17</f>
        <v>0</v>
      </c>
      <c r="F17" s="21" t="str">
        <f t="shared" si="1"/>
        <v/>
      </c>
      <c r="G17" s="9">
        <f>'CONTRACTACIO 1r TR 2025'!G17+'CONTRACTACIO 2n TR 2025'!G17+'CONTRACTACIO 3r TR 2025'!G17+'CONTRACTACIO 4t TR 2025'!G17</f>
        <v>0</v>
      </c>
      <c r="H17" s="20" t="str">
        <f t="shared" si="2"/>
        <v/>
      </c>
      <c r="I17" s="13">
        <f>'CONTRACTACIO 1r TR 2025'!I17+'CONTRACTACIO 2n TR 2025'!I17+'CONTRACTACIO 3r TR 2025'!I17+'CONTRACTACIO 4t TR 2025'!I17</f>
        <v>0</v>
      </c>
      <c r="J17" s="13">
        <f>'CONTRACTACIO 1r TR 2025'!J17+'CONTRACTACIO 2n TR 2025'!J17+'CONTRACTACIO 3r TR 2025'!J17+'CONTRACTACIO 4t TR 2025'!J17</f>
        <v>0</v>
      </c>
      <c r="K17" s="21" t="str">
        <f t="shared" si="3"/>
        <v/>
      </c>
      <c r="L17" s="9">
        <f>'CONTRACTACIO 1r TR 2025'!L17+'CONTRACTACIO 2n TR 2025'!L17+'CONTRACTACIO 3r TR 2025'!L17+'CONTRACTACIO 4t TR 2025'!L17</f>
        <v>0</v>
      </c>
      <c r="M17" s="20" t="str">
        <f t="shared" si="4"/>
        <v/>
      </c>
      <c r="N17" s="13">
        <f>'CONTRACTACIO 1r TR 2025'!N17+'CONTRACTACIO 2n TR 2025'!N17+'CONTRACTACIO 3r TR 2025'!N17+'CONTRACTACIO 4t TR 2025'!N17</f>
        <v>0</v>
      </c>
      <c r="O17" s="13">
        <f>'CONTRACTACIO 1r TR 2025'!O17+'CONTRACTACIO 2n TR 2025'!O17+'CONTRACTACIO 3r TR 2025'!O17+'CONTRACTACIO 4t TR 2025'!O17</f>
        <v>0</v>
      </c>
      <c r="P17" s="21" t="str">
        <f t="shared" si="5"/>
        <v/>
      </c>
      <c r="Q17" s="9">
        <f>'CONTRACTACIO 1r TR 2025'!Q17+'CONTRACTACIO 2n TR 2025'!Q17+'CONTRACTACIO 3r TR 2025'!Q17+'CONTRACTACIO 4t TR 2025'!Q17</f>
        <v>0</v>
      </c>
      <c r="R17" s="20" t="str">
        <f t="shared" si="6"/>
        <v/>
      </c>
      <c r="S17" s="13">
        <f>'CONTRACTACIO 1r TR 2025'!S17+'CONTRACTACIO 2n TR 2025'!S17+'CONTRACTACIO 3r TR 2025'!S17+'CONTRACTACIO 4t TR 2025'!S17</f>
        <v>0</v>
      </c>
      <c r="T17" s="13">
        <f>'CONTRACTACIO 1r TR 2025'!T17+'CONTRACTACIO 2n TR 2025'!T17+'CONTRACTACIO 3r TR 2025'!T17+'CONTRACTACIO 4t TR 2025'!T17</f>
        <v>0</v>
      </c>
      <c r="U17" s="21" t="str">
        <f t="shared" si="7"/>
        <v/>
      </c>
      <c r="V17" s="9">
        <f>'CONTRACTACIO 1r TR 2025'!AA17+'CONTRACTACIO 2n TR 2025'!AA17+'CONTRACTACIO 3r TR 2025'!AA17+'CONTRACTACIO 4t TR 2025'!AA17</f>
        <v>0</v>
      </c>
      <c r="W17" s="20" t="str">
        <f t="shared" si="8"/>
        <v/>
      </c>
      <c r="X17" s="13">
        <f>'CONTRACTACIO 1r TR 2025'!AC17+'CONTRACTACIO 2n TR 2025'!AC17+'CONTRACTACIO 3r TR 2025'!AC17+'CONTRACTACIO 4t TR 2025'!AC17</f>
        <v>0</v>
      </c>
      <c r="Y17" s="13">
        <f>'CONTRACTACIO 1r TR 2025'!AD17+'CONTRACTACIO 2n TR 2025'!AD17+'CONTRACTACIO 3r TR 2025'!AD17+'CONTRACTACIO 4t TR 2025'!AD17</f>
        <v>0</v>
      </c>
      <c r="Z17" s="21" t="str">
        <f t="shared" si="9"/>
        <v/>
      </c>
      <c r="AA17" s="9">
        <f>'CONTRACTACIO 1r TR 2025'!V17+'CONTRACTACIO 2n TR 2025'!V17+'CONTRACTACIO 3r TR 2025'!V17+'CONTRACTACIO 4t TR 2025'!V17</f>
        <v>0</v>
      </c>
      <c r="AB17" s="20" t="str">
        <f t="shared" si="10"/>
        <v/>
      </c>
      <c r="AC17" s="13">
        <f>'CONTRACTACIO 1r TR 2025'!X17+'CONTRACTACIO 2n TR 2025'!X17+'CONTRACTACIO 3r TR 2025'!X17+'CONTRACTACIO 4t TR 2025'!X17</f>
        <v>0</v>
      </c>
      <c r="AD17" s="13">
        <f>'CONTRACTACIO 1r TR 2025'!Y17+'CONTRACTACIO 2n TR 2025'!Y17+'CONTRACTACIO 3r TR 2025'!Y17+'CONTRACTACIO 4t TR 2025'!Y17</f>
        <v>0</v>
      </c>
      <c r="AE17" s="21" t="str">
        <f t="shared" si="11"/>
        <v/>
      </c>
    </row>
    <row r="18" spans="1:31" s="40" customFormat="1" ht="36" customHeight="1" x14ac:dyDescent="0.25">
      <c r="A18" s="42" t="s">
        <v>33</v>
      </c>
      <c r="B18" s="9">
        <f>'CONTRACTACIO 1r TR 2025'!B18+'CONTRACTACIO 2n TR 2025'!B18+'CONTRACTACIO 3r TR 2025'!B18+'CONTRACTACIO 4t TR 2025'!B18</f>
        <v>0</v>
      </c>
      <c r="C18" s="20" t="str">
        <f t="shared" si="0"/>
        <v/>
      </c>
      <c r="D18" s="13">
        <f>'CONTRACTACIO 1r TR 2025'!D18+'CONTRACTACIO 2n TR 2025'!D18+'CONTRACTACIO 3r TR 2025'!D18+'CONTRACTACIO 4t TR 2025'!D18</f>
        <v>0</v>
      </c>
      <c r="E18" s="13">
        <f>'CONTRACTACIO 1r TR 2025'!E18+'CONTRACTACIO 2n TR 2025'!E18+'CONTRACTACIO 3r TR 2025'!E18+'CONTRACTACIO 4t TR 2025'!E18</f>
        <v>0</v>
      </c>
      <c r="F18" s="21" t="str">
        <f t="shared" si="1"/>
        <v/>
      </c>
      <c r="G18" s="9">
        <f>'CONTRACTACIO 1r TR 2025'!G18+'CONTRACTACIO 2n TR 2025'!G18+'CONTRACTACIO 3r TR 2025'!G18+'CONTRACTACIO 4t TR 2025'!G18</f>
        <v>0</v>
      </c>
      <c r="H18" s="20" t="str">
        <f t="shared" si="2"/>
        <v/>
      </c>
      <c r="I18" s="13">
        <f>'CONTRACTACIO 1r TR 2025'!I18+'CONTRACTACIO 2n TR 2025'!I18+'CONTRACTACIO 3r TR 2025'!I18+'CONTRACTACIO 4t TR 2025'!I18</f>
        <v>0</v>
      </c>
      <c r="J18" s="13">
        <f>'CONTRACTACIO 1r TR 2025'!J18+'CONTRACTACIO 2n TR 2025'!J18+'CONTRACTACIO 3r TR 2025'!J18+'CONTRACTACIO 4t TR 2025'!J18</f>
        <v>0</v>
      </c>
      <c r="K18" s="21" t="str">
        <f t="shared" si="3"/>
        <v/>
      </c>
      <c r="L18" s="9">
        <f>'CONTRACTACIO 1r TR 2025'!L18+'CONTRACTACIO 2n TR 2025'!L18+'CONTRACTACIO 3r TR 2025'!L18+'CONTRACTACIO 4t TR 2025'!L18</f>
        <v>0</v>
      </c>
      <c r="M18" s="20" t="str">
        <f t="shared" si="4"/>
        <v/>
      </c>
      <c r="N18" s="13">
        <f>'CONTRACTACIO 1r TR 2025'!N18+'CONTRACTACIO 2n TR 2025'!N18+'CONTRACTACIO 3r TR 2025'!N18+'CONTRACTACIO 4t TR 2025'!N18</f>
        <v>0</v>
      </c>
      <c r="O18" s="13">
        <f>'CONTRACTACIO 1r TR 2025'!O18+'CONTRACTACIO 2n TR 2025'!O18+'CONTRACTACIO 3r TR 2025'!O18+'CONTRACTACIO 4t TR 2025'!O18</f>
        <v>0</v>
      </c>
      <c r="P18" s="21" t="str">
        <f t="shared" si="5"/>
        <v/>
      </c>
      <c r="Q18" s="9">
        <f>'CONTRACTACIO 1r TR 2025'!Q18+'CONTRACTACIO 2n TR 2025'!Q18+'CONTRACTACIO 3r TR 2025'!Q18+'CONTRACTACIO 4t TR 2025'!Q18</f>
        <v>0</v>
      </c>
      <c r="R18" s="20" t="str">
        <f t="shared" si="6"/>
        <v/>
      </c>
      <c r="S18" s="13">
        <f>'CONTRACTACIO 1r TR 2025'!S18+'CONTRACTACIO 2n TR 2025'!S18+'CONTRACTACIO 3r TR 2025'!S18+'CONTRACTACIO 4t TR 2025'!S18</f>
        <v>0</v>
      </c>
      <c r="T18" s="13">
        <f>'CONTRACTACIO 1r TR 2025'!T18+'CONTRACTACIO 2n TR 2025'!T18+'CONTRACTACIO 3r TR 2025'!T18+'CONTRACTACIO 4t TR 2025'!T18</f>
        <v>0</v>
      </c>
      <c r="U18" s="21" t="str">
        <f t="shared" si="7"/>
        <v/>
      </c>
      <c r="V18" s="9">
        <f>'CONTRACTACIO 1r TR 2025'!AA18+'CONTRACTACIO 2n TR 2025'!AA18+'CONTRACTACIO 3r TR 2025'!AA18+'CONTRACTACIO 4t TR 2025'!AA18</f>
        <v>0</v>
      </c>
      <c r="W18" s="20" t="str">
        <f t="shared" si="8"/>
        <v/>
      </c>
      <c r="X18" s="13">
        <f>'CONTRACTACIO 1r TR 2025'!AC18+'CONTRACTACIO 2n TR 2025'!AC18+'CONTRACTACIO 3r TR 2025'!AC18+'CONTRACTACIO 4t TR 2025'!AC18</f>
        <v>0</v>
      </c>
      <c r="Y18" s="13">
        <f>'CONTRACTACIO 1r TR 2025'!AD18+'CONTRACTACIO 2n TR 2025'!AD18+'CONTRACTACIO 3r TR 2025'!AD18+'CONTRACTACIO 4t TR 2025'!AD18</f>
        <v>0</v>
      </c>
      <c r="Z18" s="21" t="str">
        <f t="shared" si="9"/>
        <v/>
      </c>
      <c r="AA18" s="9">
        <f>'CONTRACTACIO 1r TR 2025'!V18+'CONTRACTACIO 2n TR 2025'!V18+'CONTRACTACIO 3r TR 2025'!V18+'CONTRACTACIO 4t TR 2025'!V18</f>
        <v>0</v>
      </c>
      <c r="AB18" s="20" t="str">
        <f t="shared" si="10"/>
        <v/>
      </c>
      <c r="AC18" s="13">
        <f>'CONTRACTACIO 1r TR 2025'!X18+'CONTRACTACIO 2n TR 2025'!X18+'CONTRACTACIO 3r TR 2025'!X18+'CONTRACTACIO 4t TR 2025'!X18</f>
        <v>0</v>
      </c>
      <c r="AD18" s="13">
        <f>'CONTRACTACIO 1r TR 2025'!Y18+'CONTRACTACIO 2n TR 2025'!Y18+'CONTRACTACIO 3r TR 2025'!Y18+'CONTRACTACIO 4t TR 2025'!Y18</f>
        <v>0</v>
      </c>
      <c r="AE18" s="21" t="str">
        <f t="shared" si="11"/>
        <v/>
      </c>
    </row>
    <row r="19" spans="1:31" s="40" customFormat="1" ht="36" customHeight="1" x14ac:dyDescent="0.25">
      <c r="A19" s="42" t="s">
        <v>28</v>
      </c>
      <c r="B19" s="9">
        <f>'CONTRACTACIO 1r TR 2025'!B19+'CONTRACTACIO 2n TR 2025'!B19+'CONTRACTACIO 3r TR 2025'!B19+'CONTRACTACIO 4t TR 2025'!B19</f>
        <v>0</v>
      </c>
      <c r="C19" s="20" t="str">
        <f t="shared" si="0"/>
        <v/>
      </c>
      <c r="D19" s="13">
        <f>'CONTRACTACIO 1r TR 2025'!D19+'CONTRACTACIO 2n TR 2025'!D19+'CONTRACTACIO 3r TR 2025'!D19+'CONTRACTACIO 4t TR 2025'!D19</f>
        <v>0</v>
      </c>
      <c r="E19" s="13">
        <f>'CONTRACTACIO 1r TR 2025'!E19+'CONTRACTACIO 2n TR 2025'!E19+'CONTRACTACIO 3r TR 2025'!E19+'CONTRACTACIO 4t TR 2025'!E19</f>
        <v>0</v>
      </c>
      <c r="F19" s="21" t="str">
        <f t="shared" si="1"/>
        <v/>
      </c>
      <c r="G19" s="9">
        <f>'CONTRACTACIO 1r TR 2025'!G19+'CONTRACTACIO 2n TR 2025'!G19+'CONTRACTACIO 3r TR 2025'!G19+'CONTRACTACIO 4t TR 2025'!G19</f>
        <v>3</v>
      </c>
      <c r="H19" s="20">
        <f t="shared" si="2"/>
        <v>3.4883720930232558E-2</v>
      </c>
      <c r="I19" s="13">
        <f>'CONTRACTACIO 1r TR 2025'!I19+'CONTRACTACIO 2n TR 2025'!I19+'CONTRACTACIO 3r TR 2025'!I19+'CONTRACTACIO 4t TR 2025'!I19</f>
        <v>11700</v>
      </c>
      <c r="J19" s="13">
        <f>'CONTRACTACIO 1r TR 2025'!J19+'CONTRACTACIO 2n TR 2025'!J19+'CONTRACTACIO 3r TR 2025'!J19+'CONTRACTACIO 4t TR 2025'!J19</f>
        <v>13607</v>
      </c>
      <c r="K19" s="21">
        <f t="shared" si="3"/>
        <v>1.6553674748396065E-2</v>
      </c>
      <c r="L19" s="9">
        <f>'CONTRACTACIO 1r TR 2025'!L19+'CONTRACTACIO 2n TR 2025'!L19+'CONTRACTACIO 3r TR 2025'!L19+'CONTRACTACIO 4t TR 2025'!L19</f>
        <v>3</v>
      </c>
      <c r="M19" s="20">
        <f t="shared" si="4"/>
        <v>3.9473684210526314E-2</v>
      </c>
      <c r="N19" s="13">
        <f>'CONTRACTACIO 1r TR 2025'!N19+'CONTRACTACIO 2n TR 2025'!N19+'CONTRACTACIO 3r TR 2025'!N19+'CONTRACTACIO 4t TR 2025'!N19</f>
        <v>7134.59</v>
      </c>
      <c r="O19" s="13">
        <f>'CONTRACTACIO 1r TR 2025'!O19+'CONTRACTACIO 2n TR 2025'!O19+'CONTRACTACIO 3r TR 2025'!O19+'CONTRACTACIO 4t TR 2025'!O19</f>
        <v>8632.85</v>
      </c>
      <c r="P19" s="21">
        <f t="shared" si="5"/>
        <v>6.6565321412999836E-3</v>
      </c>
      <c r="Q19" s="9">
        <f>'CONTRACTACIO 1r TR 2025'!Q19+'CONTRACTACIO 2n TR 2025'!Q19+'CONTRACTACIO 3r TR 2025'!Q19+'CONTRACTACIO 4t TR 2025'!Q19</f>
        <v>0</v>
      </c>
      <c r="R19" s="20" t="str">
        <f t="shared" si="6"/>
        <v/>
      </c>
      <c r="S19" s="13">
        <f>'CONTRACTACIO 1r TR 2025'!S19+'CONTRACTACIO 2n TR 2025'!S19+'CONTRACTACIO 3r TR 2025'!S19+'CONTRACTACIO 4t TR 2025'!S19</f>
        <v>0</v>
      </c>
      <c r="T19" s="13">
        <f>'CONTRACTACIO 1r TR 2025'!T19+'CONTRACTACIO 2n TR 2025'!T19+'CONTRACTACIO 3r TR 2025'!T19+'CONTRACTACIO 4t TR 2025'!T19</f>
        <v>0</v>
      </c>
      <c r="U19" s="21" t="str">
        <f t="shared" si="7"/>
        <v/>
      </c>
      <c r="V19" s="9">
        <f>'CONTRACTACIO 1r TR 2025'!AA19+'CONTRACTACIO 2n TR 2025'!AA19+'CONTRACTACIO 3r TR 2025'!AA19+'CONTRACTACIO 4t TR 2025'!AA19</f>
        <v>0</v>
      </c>
      <c r="W19" s="20" t="str">
        <f t="shared" si="8"/>
        <v/>
      </c>
      <c r="X19" s="13">
        <f>'CONTRACTACIO 1r TR 2025'!AC19+'CONTRACTACIO 2n TR 2025'!AC19+'CONTRACTACIO 3r TR 2025'!AC19+'CONTRACTACIO 4t TR 2025'!AC19</f>
        <v>0</v>
      </c>
      <c r="Y19" s="13">
        <f>'CONTRACTACIO 1r TR 2025'!AD19+'CONTRACTACIO 2n TR 2025'!AD19+'CONTRACTACIO 3r TR 2025'!AD19+'CONTRACTACIO 4t TR 2025'!AD19</f>
        <v>0</v>
      </c>
      <c r="Z19" s="21" t="str">
        <f t="shared" si="9"/>
        <v/>
      </c>
      <c r="AA19" s="9">
        <f>'CONTRACTACIO 1r TR 2025'!V19+'CONTRACTACIO 2n TR 2025'!V19+'CONTRACTACIO 3r TR 2025'!V19+'CONTRACTACIO 4t TR 2025'!V19</f>
        <v>0</v>
      </c>
      <c r="AB19" s="20" t="str">
        <f t="shared" si="10"/>
        <v/>
      </c>
      <c r="AC19" s="13">
        <f>'CONTRACTACIO 1r TR 2025'!X19+'CONTRACTACIO 2n TR 2025'!X19+'CONTRACTACIO 3r TR 2025'!X19+'CONTRACTACIO 4t TR 2025'!X19</f>
        <v>0</v>
      </c>
      <c r="AD19" s="13">
        <f>'CONTRACTACIO 1r TR 2025'!Y19+'CONTRACTACIO 2n TR 2025'!Y19+'CONTRACTACIO 3r TR 2025'!Y19+'CONTRACTACIO 4t TR 2025'!Y19</f>
        <v>0</v>
      </c>
      <c r="AE19" s="21" t="str">
        <f t="shared" si="11"/>
        <v/>
      </c>
    </row>
    <row r="20" spans="1:31" s="40" customFormat="1" ht="36" customHeight="1" x14ac:dyDescent="0.25">
      <c r="A20" s="43" t="s">
        <v>29</v>
      </c>
      <c r="B20" s="9">
        <f>'CONTRACTACIO 1r TR 2025'!B20+'CONTRACTACIO 2n TR 2025'!B20+'CONTRACTACIO 3r TR 2025'!B20+'CONTRACTACIO 4t TR 2025'!B20</f>
        <v>15</v>
      </c>
      <c r="C20" s="20">
        <f t="shared" si="0"/>
        <v>0.88235294117647056</v>
      </c>
      <c r="D20" s="13">
        <f>'CONTRACTACIO 1r TR 2025'!D20+'CONTRACTACIO 2n TR 2025'!D20+'CONTRACTACIO 3r TR 2025'!D20+'CONTRACTACIO 4t TR 2025'!D20</f>
        <v>74350.63</v>
      </c>
      <c r="E20" s="13">
        <f>'CONTRACTACIO 1r TR 2025'!E20+'CONTRACTACIO 2n TR 2025'!E20+'CONTRACTACIO 3r TR 2025'!E20+'CONTRACTACIO 4t TR 2025'!E20</f>
        <v>89964.263200000016</v>
      </c>
      <c r="F20" s="21">
        <f t="shared" si="1"/>
        <v>3.5598916316063101E-2</v>
      </c>
      <c r="G20" s="9">
        <f>'CONTRACTACIO 1r TR 2025'!G20+'CONTRACTACIO 2n TR 2025'!G20+'CONTRACTACIO 3r TR 2025'!G20+'CONTRACTACIO 4t TR 2025'!G20</f>
        <v>75</v>
      </c>
      <c r="H20" s="20">
        <f t="shared" si="2"/>
        <v>0.87209302325581395</v>
      </c>
      <c r="I20" s="13">
        <f>'CONTRACTACIO 1r TR 2025'!I20+'CONTRACTACIO 2n TR 2025'!I20+'CONTRACTACIO 3r TR 2025'!I20+'CONTRACTACIO 4t TR 2025'!I20</f>
        <v>207334.86</v>
      </c>
      <c r="J20" s="13">
        <f>'CONTRACTACIO 1r TR 2025'!J20+'CONTRACTACIO 2n TR 2025'!J20+'CONTRACTACIO 3r TR 2025'!J20+'CONTRACTACIO 4t TR 2025'!J20</f>
        <v>247988.90200000006</v>
      </c>
      <c r="K20" s="21">
        <f t="shared" si="3"/>
        <v>0.30169233665906281</v>
      </c>
      <c r="L20" s="9">
        <f>'CONTRACTACIO 1r TR 2025'!L20+'CONTRACTACIO 2n TR 2025'!L20+'CONTRACTACIO 3r TR 2025'!L20+'CONTRACTACIO 4t TR 2025'!L20</f>
        <v>64</v>
      </c>
      <c r="M20" s="20">
        <f t="shared" si="4"/>
        <v>0.84210526315789469</v>
      </c>
      <c r="N20" s="13">
        <f>'CONTRACTACIO 1r TR 2025'!N20+'CONTRACTACIO 2n TR 2025'!N20+'CONTRACTACIO 3r TR 2025'!N20+'CONTRACTACIO 4t TR 2025'!N20</f>
        <v>151652.57999999999</v>
      </c>
      <c r="O20" s="13">
        <f>'CONTRACTACIO 1r TR 2025'!O20+'CONTRACTACIO 2n TR 2025'!O20+'CONTRACTACIO 3r TR 2025'!O20+'CONTRACTACIO 4t TR 2025'!O20</f>
        <v>183499.61839999998</v>
      </c>
      <c r="P20" s="21">
        <f t="shared" si="5"/>
        <v>0.14149106121337468</v>
      </c>
      <c r="Q20" s="9">
        <f>'CONTRACTACIO 1r TR 2025'!Q20+'CONTRACTACIO 2n TR 2025'!Q20+'CONTRACTACIO 3r TR 2025'!Q20+'CONTRACTACIO 4t TR 2025'!Q20</f>
        <v>0</v>
      </c>
      <c r="R20" s="20" t="str">
        <f t="shared" si="6"/>
        <v/>
      </c>
      <c r="S20" s="13">
        <f>'CONTRACTACIO 1r TR 2025'!S20+'CONTRACTACIO 2n TR 2025'!S20+'CONTRACTACIO 3r TR 2025'!S20+'CONTRACTACIO 4t TR 2025'!S20</f>
        <v>0</v>
      </c>
      <c r="T20" s="13">
        <f>'CONTRACTACIO 1r TR 2025'!T20+'CONTRACTACIO 2n TR 2025'!T20+'CONTRACTACIO 3r TR 2025'!T20+'CONTRACTACIO 4t TR 2025'!T20</f>
        <v>0</v>
      </c>
      <c r="U20" s="21" t="str">
        <f t="shared" si="7"/>
        <v/>
      </c>
      <c r="V20" s="9">
        <f>'CONTRACTACIO 1r TR 2025'!AA20+'CONTRACTACIO 2n TR 2025'!AA20+'CONTRACTACIO 3r TR 2025'!AA20+'CONTRACTACIO 4t TR 2025'!AA20</f>
        <v>0</v>
      </c>
      <c r="W20" s="20" t="str">
        <f t="shared" si="8"/>
        <v/>
      </c>
      <c r="X20" s="13">
        <f>'CONTRACTACIO 1r TR 2025'!AC20+'CONTRACTACIO 2n TR 2025'!AC20+'CONTRACTACIO 3r TR 2025'!AC20+'CONTRACTACIO 4t TR 2025'!AC20</f>
        <v>0</v>
      </c>
      <c r="Y20" s="13">
        <f>'CONTRACTACIO 1r TR 2025'!AD20+'CONTRACTACIO 2n TR 2025'!AD20+'CONTRACTACIO 3r TR 2025'!AD20+'CONTRACTACIO 4t TR 2025'!AD20</f>
        <v>0</v>
      </c>
      <c r="Z20" s="21" t="str">
        <f t="shared" si="9"/>
        <v/>
      </c>
      <c r="AA20" s="9">
        <f>'CONTRACTACIO 1r TR 2025'!V20+'CONTRACTACIO 2n TR 2025'!V20+'CONTRACTACIO 3r TR 2025'!V20+'CONTRACTACIO 4t TR 2025'!V20</f>
        <v>0</v>
      </c>
      <c r="AB20" s="20" t="str">
        <f t="shared" si="10"/>
        <v/>
      </c>
      <c r="AC20" s="13">
        <f>'CONTRACTACIO 1r TR 2025'!X20+'CONTRACTACIO 2n TR 2025'!X20+'CONTRACTACIO 3r TR 2025'!X20+'CONTRACTACIO 4t TR 2025'!X20</f>
        <v>0</v>
      </c>
      <c r="AD20" s="13">
        <f>'CONTRACTACIO 1r TR 2025'!Y20+'CONTRACTACIO 2n TR 2025'!Y20+'CONTRACTACIO 3r TR 2025'!Y20+'CONTRACTACIO 4t TR 2025'!Y20</f>
        <v>0</v>
      </c>
      <c r="AE20" s="21" t="str">
        <f t="shared" si="11"/>
        <v/>
      </c>
    </row>
    <row r="21" spans="1:31" s="40" customFormat="1" ht="39.950000000000003" hidden="1" customHeight="1" x14ac:dyDescent="0.25">
      <c r="A21" s="44" t="s">
        <v>35</v>
      </c>
      <c r="B21" s="9">
        <f>'CONTRACTACIO 1r TR 2025'!B21+'CONTRACTACIO 2n TR 2025'!B21+'CONTRACTACIO 3r TR 2025'!B21+'CONTRACTACIO 4t TR 2025'!B21</f>
        <v>0</v>
      </c>
      <c r="C21" s="20" t="str">
        <f t="shared" si="0"/>
        <v/>
      </c>
      <c r="D21" s="13">
        <f>'CONTRACTACIO 1r TR 2025'!D21+'CONTRACTACIO 2n TR 2025'!D21+'CONTRACTACIO 3r TR 2025'!D21+'CONTRACTACIO 4t TR 2025'!D21</f>
        <v>0</v>
      </c>
      <c r="E21" s="13">
        <f>'CONTRACTACIO 1r TR 2025'!E21+'CONTRACTACIO 2n TR 2025'!E21+'CONTRACTACIO 3r TR 2025'!E21+'CONTRACTACIO 4t TR 2025'!E21</f>
        <v>0</v>
      </c>
      <c r="F21" s="21" t="str">
        <f t="shared" si="1"/>
        <v/>
      </c>
      <c r="G21" s="9">
        <f>'CONTRACTACIO 1r TR 2025'!G21+'CONTRACTACIO 2n TR 2025'!G21+'CONTRACTACIO 3r TR 2025'!G21+'CONTRACTACIO 4t TR 2025'!G21</f>
        <v>0</v>
      </c>
      <c r="H21" s="20" t="str">
        <f t="shared" si="2"/>
        <v/>
      </c>
      <c r="I21" s="13">
        <f>'CONTRACTACIO 1r TR 2025'!I21+'CONTRACTACIO 2n TR 2025'!I21+'CONTRACTACIO 3r TR 2025'!I21+'CONTRACTACIO 4t TR 2025'!I21</f>
        <v>0</v>
      </c>
      <c r="J21" s="13">
        <f>'CONTRACTACIO 1r TR 2025'!J21+'CONTRACTACIO 2n TR 2025'!J21+'CONTRACTACIO 3r TR 2025'!J21+'CONTRACTACIO 4t TR 2025'!J21</f>
        <v>0</v>
      </c>
      <c r="K21" s="21" t="str">
        <f t="shared" si="3"/>
        <v/>
      </c>
      <c r="L21" s="9">
        <f>'CONTRACTACIO 1r TR 2025'!L21+'CONTRACTACIO 2n TR 2025'!L21+'CONTRACTACIO 3r TR 2025'!L21+'CONTRACTACIO 4t TR 2025'!L21</f>
        <v>0</v>
      </c>
      <c r="M21" s="20" t="str">
        <f t="shared" si="4"/>
        <v/>
      </c>
      <c r="N21" s="13">
        <f>'CONTRACTACIO 1r TR 2025'!N21+'CONTRACTACIO 2n TR 2025'!N21+'CONTRACTACIO 3r TR 2025'!N21+'CONTRACTACIO 4t TR 2025'!N21</f>
        <v>0</v>
      </c>
      <c r="O21" s="13">
        <f>'CONTRACTACIO 1r TR 2025'!O21+'CONTRACTACIO 2n TR 2025'!O21+'CONTRACTACIO 3r TR 2025'!O21+'CONTRACTACIO 4t TR 2025'!O21</f>
        <v>0</v>
      </c>
      <c r="P21" s="21" t="str">
        <f t="shared" si="5"/>
        <v/>
      </c>
      <c r="Q21" s="9">
        <f>'CONTRACTACIO 1r TR 2025'!Q21+'CONTRACTACIO 2n TR 2025'!Q21+'CONTRACTACIO 3r TR 2025'!Q21+'CONTRACTACIO 4t TR 2025'!Q21</f>
        <v>0</v>
      </c>
      <c r="R21" s="20" t="str">
        <f t="shared" si="6"/>
        <v/>
      </c>
      <c r="S21" s="13">
        <f>'CONTRACTACIO 1r TR 2025'!S21+'CONTRACTACIO 2n TR 2025'!S21+'CONTRACTACIO 3r TR 2025'!S21+'CONTRACTACIO 4t TR 2025'!S21</f>
        <v>0</v>
      </c>
      <c r="T21" s="13">
        <f>'CONTRACTACIO 1r TR 2025'!T21+'CONTRACTACIO 2n TR 2025'!T21+'CONTRACTACIO 3r TR 2025'!T21+'CONTRACTACIO 4t TR 2025'!T21</f>
        <v>0</v>
      </c>
      <c r="U21" s="21" t="str">
        <f t="shared" si="7"/>
        <v/>
      </c>
      <c r="V21" s="9">
        <f>'CONTRACTACIO 1r TR 2025'!AA21+'CONTRACTACIO 2n TR 2025'!AA21+'CONTRACTACIO 3r TR 2025'!AA21+'CONTRACTACIO 4t TR 2025'!AA21</f>
        <v>0</v>
      </c>
      <c r="W21" s="20" t="str">
        <f t="shared" si="8"/>
        <v/>
      </c>
      <c r="X21" s="13">
        <f>'CONTRACTACIO 1r TR 2025'!AC21+'CONTRACTACIO 2n TR 2025'!AC21+'CONTRACTACIO 3r TR 2025'!AC21+'CONTRACTACIO 4t TR 2025'!AC21</f>
        <v>0</v>
      </c>
      <c r="Y21" s="13">
        <f>'CONTRACTACIO 1r TR 2025'!AD21+'CONTRACTACIO 2n TR 2025'!AD21+'CONTRACTACIO 3r TR 2025'!AD21+'CONTRACTACIO 4t TR 2025'!AD21</f>
        <v>0</v>
      </c>
      <c r="Z21" s="21" t="str">
        <f t="shared" si="9"/>
        <v/>
      </c>
      <c r="AA21" s="9">
        <f>'CONTRACTACIO 1r TR 2025'!V21+'CONTRACTACIO 2n TR 2025'!V21+'CONTRACTACIO 3r TR 2025'!V21+'CONTRACTACIO 4t TR 2025'!V21</f>
        <v>0</v>
      </c>
      <c r="AB21" s="20" t="str">
        <f t="shared" si="10"/>
        <v/>
      </c>
      <c r="AC21" s="13">
        <f>'CONTRACTACIO 1r TR 2025'!X21+'CONTRACTACIO 2n TR 2025'!X21+'CONTRACTACIO 3r TR 2025'!X21+'CONTRACTACIO 4t TR 2025'!X21</f>
        <v>0</v>
      </c>
      <c r="AD21" s="13">
        <f>'CONTRACTACIO 1r TR 2025'!Y21+'CONTRACTACIO 2n TR 2025'!Y21+'CONTRACTACIO 3r TR 2025'!Y21+'CONTRACTACIO 4t TR 2025'!Y21</f>
        <v>0</v>
      </c>
      <c r="AE21" s="21" t="str">
        <f t="shared" si="11"/>
        <v/>
      </c>
    </row>
    <row r="22" spans="1:31" s="40" customFormat="1" ht="39.950000000000003" customHeight="1" x14ac:dyDescent="0.25">
      <c r="A22" s="86" t="s">
        <v>45</v>
      </c>
      <c r="B22" s="9">
        <f>'CONTRACTACIO 1r TR 2025'!B22+'CONTRACTACIO 2n TR 2025'!B22+'CONTRACTACIO 3r TR 2025'!B22+'CONTRACTACIO 4t TR 2025'!B22</f>
        <v>0</v>
      </c>
      <c r="C22" s="20" t="str">
        <f t="shared" si="0"/>
        <v/>
      </c>
      <c r="D22" s="13">
        <f>'CONTRACTACIO 1r TR 2025'!D22+'CONTRACTACIO 2n TR 2025'!D22+'CONTRACTACIO 3r TR 2025'!D22+'CONTRACTACIO 4t TR 2025'!D22</f>
        <v>0</v>
      </c>
      <c r="E22" s="14">
        <f>'CONTRACTACIO 1r TR 2025'!E22+'CONTRACTACIO 2n TR 2025'!E22+'CONTRACTACIO 3r TR 2025'!E22+'CONTRACTACIO 4t TR 2025'!E22</f>
        <v>0</v>
      </c>
      <c r="F22" s="21" t="str">
        <f t="shared" si="1"/>
        <v/>
      </c>
      <c r="G22" s="9">
        <f>'CONTRACTACIO 1r TR 2025'!G22+'CONTRACTACIO 2n TR 2025'!G22+'CONTRACTACIO 3r TR 2025'!G22+'CONTRACTACIO 4t TR 2025'!G22</f>
        <v>0</v>
      </c>
      <c r="H22" s="20" t="str">
        <f t="shared" si="2"/>
        <v/>
      </c>
      <c r="I22" s="13">
        <f>'CONTRACTACIO 1r TR 2025'!I22+'CONTRACTACIO 2n TR 2025'!I22+'CONTRACTACIO 3r TR 2025'!I22+'CONTRACTACIO 4t TR 2025'!I22</f>
        <v>0</v>
      </c>
      <c r="J22" s="14">
        <f>'CONTRACTACIO 1r TR 2025'!J22+'CONTRACTACIO 2n TR 2025'!J22+'CONTRACTACIO 3r TR 2025'!J22+'CONTRACTACIO 4t TR 2025'!J22</f>
        <v>0</v>
      </c>
      <c r="K22" s="21" t="str">
        <f t="shared" si="3"/>
        <v/>
      </c>
      <c r="L22" s="9">
        <f>'CONTRACTACIO 1r TR 2025'!L22+'CONTRACTACIO 2n TR 2025'!L22+'CONTRACTACIO 3r TR 2025'!L22+'CONTRACTACIO 4t TR 2025'!L22</f>
        <v>0</v>
      </c>
      <c r="M22" s="20" t="str">
        <f t="shared" si="4"/>
        <v/>
      </c>
      <c r="N22" s="13">
        <f>'CONTRACTACIO 1r TR 2025'!N22+'CONTRACTACIO 2n TR 2025'!N22+'CONTRACTACIO 3r TR 2025'!N22+'CONTRACTACIO 4t TR 2025'!N22</f>
        <v>0</v>
      </c>
      <c r="O22" s="14">
        <f>'CONTRACTACIO 1r TR 2025'!O22+'CONTRACTACIO 2n TR 2025'!O22+'CONTRACTACIO 3r TR 2025'!O22+'CONTRACTACIO 4t TR 2025'!O22</f>
        <v>0</v>
      </c>
      <c r="P22" s="21" t="str">
        <f t="shared" si="5"/>
        <v/>
      </c>
      <c r="Q22" s="9">
        <f>'CONTRACTACIO 1r TR 2025'!Q22+'CONTRACTACIO 2n TR 2025'!Q22+'CONTRACTACIO 3r TR 2025'!Q22+'CONTRACTACIO 4t TR 2025'!Q22</f>
        <v>0</v>
      </c>
      <c r="R22" s="20" t="str">
        <f t="shared" si="6"/>
        <v/>
      </c>
      <c r="S22" s="13">
        <f>'CONTRACTACIO 1r TR 2025'!S22+'CONTRACTACIO 2n TR 2025'!S22+'CONTRACTACIO 3r TR 2025'!S22+'CONTRACTACIO 4t TR 2025'!S22</f>
        <v>0</v>
      </c>
      <c r="T22" s="14">
        <f>'CONTRACTACIO 1r TR 2025'!T22+'CONTRACTACIO 2n TR 2025'!T22+'CONTRACTACIO 3r TR 2025'!T22+'CONTRACTACIO 4t TR 2025'!T22</f>
        <v>0</v>
      </c>
      <c r="U22" s="21" t="str">
        <f t="shared" si="7"/>
        <v/>
      </c>
      <c r="V22" s="9">
        <f>'CONTRACTACIO 1r TR 2025'!AA22+'CONTRACTACIO 2n TR 2025'!AA22+'CONTRACTACIO 3r TR 2025'!AA22+'CONTRACTACIO 4t TR 2025'!AA22</f>
        <v>0</v>
      </c>
      <c r="W22" s="20" t="str">
        <f t="shared" si="8"/>
        <v/>
      </c>
      <c r="X22" s="13">
        <f>'CONTRACTACIO 1r TR 2025'!AC22+'CONTRACTACIO 2n TR 2025'!AC22+'CONTRACTACIO 3r TR 2025'!AC22+'CONTRACTACIO 4t TR 2025'!AC22</f>
        <v>0</v>
      </c>
      <c r="Y22" s="14">
        <f>'CONTRACTACIO 1r TR 2025'!AD22+'CONTRACTACIO 2n TR 2025'!AD22+'CONTRACTACIO 3r TR 2025'!AD22+'CONTRACTACIO 4t TR 2025'!AD22</f>
        <v>0</v>
      </c>
      <c r="Z22" s="21" t="str">
        <f t="shared" si="9"/>
        <v/>
      </c>
      <c r="AA22" s="9">
        <f>'CONTRACTACIO 1r TR 2025'!V22+'CONTRACTACIO 2n TR 2025'!V22+'CONTRACTACIO 3r TR 2025'!V22+'CONTRACTACIO 4t TR 2025'!V22</f>
        <v>0</v>
      </c>
      <c r="AB22" s="20" t="str">
        <f t="shared" si="10"/>
        <v/>
      </c>
      <c r="AC22" s="13">
        <f>'CONTRACTACIO 1r TR 2025'!X22+'CONTRACTACIO 2n TR 2025'!X22+'CONTRACTACIO 3r TR 2025'!X22+'CONTRACTACIO 4t TR 2025'!X22</f>
        <v>0</v>
      </c>
      <c r="AD22" s="14">
        <f>'CONTRACTACIO 1r TR 2025'!Y22+'CONTRACTACIO 2n TR 2025'!Y22+'CONTRACTACIO 3r TR 2025'!Y22+'CONTRACTACIO 4t TR 2025'!Y22</f>
        <v>0</v>
      </c>
      <c r="AE22" s="21" t="str">
        <f t="shared" si="11"/>
        <v/>
      </c>
    </row>
    <row r="23" spans="1:31" s="40" customFormat="1" ht="39.950000000000003" customHeight="1" x14ac:dyDescent="0.25">
      <c r="A23" s="88" t="s">
        <v>47</v>
      </c>
      <c r="B23" s="77">
        <f>'CONTRACTACIO 1r TR 2025'!B23+'CONTRACTACIO 2n TR 2025'!B23+'CONTRACTACIO 3r TR 2025'!B23+'CONTRACTACIO 4t TR 2025'!B23</f>
        <v>0</v>
      </c>
      <c r="C23" s="62" t="str">
        <f t="shared" si="0"/>
        <v/>
      </c>
      <c r="D23" s="73">
        <f>'CONTRACTACIO 1r TR 2025'!D23+'CONTRACTACIO 2n TR 2025'!D23+'CONTRACTACIO 3r TR 2025'!D23+'CONTRACTACIO 4t TR 2025'!D23</f>
        <v>0</v>
      </c>
      <c r="E23" s="74">
        <f>'CONTRACTACIO 1r TR 2025'!E23+'CONTRACTACIO 2n TR 2025'!E23+'CONTRACTACIO 3r TR 2025'!E23+'CONTRACTACIO 4t TR 2025'!E23</f>
        <v>0</v>
      </c>
      <c r="F23" s="63" t="str">
        <f t="shared" si="1"/>
        <v/>
      </c>
      <c r="G23" s="77">
        <f>'CONTRACTACIO 1r TR 2025'!G23+'CONTRACTACIO 2n TR 2025'!G23+'CONTRACTACIO 3r TR 2025'!G23+'CONTRACTACIO 4t TR 2025'!G23</f>
        <v>0</v>
      </c>
      <c r="H23" s="62" t="str">
        <f t="shared" si="2"/>
        <v/>
      </c>
      <c r="I23" s="73">
        <f>'CONTRACTACIO 1r TR 2025'!I23+'CONTRACTACIO 2n TR 2025'!I23+'CONTRACTACIO 3r TR 2025'!I23+'CONTRACTACIO 4t TR 2025'!I23</f>
        <v>0</v>
      </c>
      <c r="J23" s="74">
        <f>'CONTRACTACIO 1r TR 2025'!J23+'CONTRACTACIO 2n TR 2025'!J23+'CONTRACTACIO 3r TR 2025'!J23+'CONTRACTACIO 4t TR 2025'!J23</f>
        <v>0</v>
      </c>
      <c r="K23" s="63" t="str">
        <f t="shared" si="3"/>
        <v/>
      </c>
      <c r="L23" s="77">
        <f>'CONTRACTACIO 1r TR 2025'!L23+'CONTRACTACIO 2n TR 2025'!L23+'CONTRACTACIO 3r TR 2025'!L23+'CONTRACTACIO 4t TR 2025'!L23</f>
        <v>0</v>
      </c>
      <c r="M23" s="62" t="str">
        <f t="shared" si="4"/>
        <v/>
      </c>
      <c r="N23" s="73">
        <f>'CONTRACTACIO 1r TR 2025'!N23+'CONTRACTACIO 2n TR 2025'!N23+'CONTRACTACIO 3r TR 2025'!N23+'CONTRACTACIO 4t TR 2025'!N23</f>
        <v>0</v>
      </c>
      <c r="O23" s="74">
        <f>'CONTRACTACIO 1r TR 2025'!O23+'CONTRACTACIO 2n TR 2025'!O23+'CONTRACTACIO 3r TR 2025'!O23+'CONTRACTACIO 4t TR 2025'!O23</f>
        <v>0</v>
      </c>
      <c r="P23" s="63" t="str">
        <f t="shared" si="5"/>
        <v/>
      </c>
      <c r="Q23" s="77">
        <f>'CONTRACTACIO 1r TR 2025'!Q23+'CONTRACTACIO 2n TR 2025'!Q23+'CONTRACTACIO 3r TR 2025'!Q23+'CONTRACTACIO 4t TR 2025'!Q23</f>
        <v>0</v>
      </c>
      <c r="R23" s="62" t="str">
        <f t="shared" si="6"/>
        <v/>
      </c>
      <c r="S23" s="73">
        <f>'CONTRACTACIO 1r TR 2025'!S23+'CONTRACTACIO 2n TR 2025'!S23+'CONTRACTACIO 3r TR 2025'!S23+'CONTRACTACIO 4t TR 2025'!S23</f>
        <v>0</v>
      </c>
      <c r="T23" s="74">
        <f>'CONTRACTACIO 1r TR 2025'!T23+'CONTRACTACIO 2n TR 2025'!T23+'CONTRACTACIO 3r TR 2025'!T23+'CONTRACTACIO 4t TR 2025'!T23</f>
        <v>0</v>
      </c>
      <c r="U23" s="63" t="str">
        <f t="shared" si="7"/>
        <v/>
      </c>
      <c r="V23" s="77">
        <f>'CONTRACTACIO 1r TR 2025'!AA23+'CONTRACTACIO 2n TR 2025'!AA23+'CONTRACTACIO 3r TR 2025'!AA23+'CONTRACTACIO 4t TR 2025'!AA23</f>
        <v>0</v>
      </c>
      <c r="W23" s="62" t="str">
        <f t="shared" si="8"/>
        <v/>
      </c>
      <c r="X23" s="73">
        <f>'CONTRACTACIO 1r TR 2025'!AC23+'CONTRACTACIO 2n TR 2025'!AC23+'CONTRACTACIO 3r TR 2025'!AC23+'CONTRACTACIO 4t TR 2025'!AC23</f>
        <v>0</v>
      </c>
      <c r="Y23" s="74">
        <f>'CONTRACTACIO 1r TR 2025'!AD23+'CONTRACTACIO 2n TR 2025'!AD23+'CONTRACTACIO 3r TR 2025'!AD23+'CONTRACTACIO 4t TR 2025'!AD23</f>
        <v>0</v>
      </c>
      <c r="Z23" s="63" t="str">
        <f t="shared" si="9"/>
        <v/>
      </c>
      <c r="AA23" s="77">
        <f>'CONTRACTACIO 1r TR 2025'!V23+'CONTRACTACIO 2n TR 2025'!V23+'CONTRACTACIO 3r TR 2025'!V23+'CONTRACTACIO 4t TR 2025'!V23</f>
        <v>0</v>
      </c>
      <c r="AB23" s="20" t="str">
        <f t="shared" si="10"/>
        <v/>
      </c>
      <c r="AC23" s="73">
        <f>'CONTRACTACIO 1r TR 2025'!X23+'CONTRACTACIO 2n TR 2025'!X23+'CONTRACTACIO 3r TR 2025'!X23+'CONTRACTACIO 4t TR 2025'!X23</f>
        <v>0</v>
      </c>
      <c r="AD23" s="74">
        <f>'CONTRACTACIO 1r TR 2025'!Y23+'CONTRACTACIO 2n TR 2025'!Y23+'CONTRACTACIO 3r TR 2025'!Y23+'CONTRACTACIO 4t TR 2025'!Y23</f>
        <v>0</v>
      </c>
      <c r="AE23" s="63" t="str">
        <f t="shared" si="11"/>
        <v/>
      </c>
    </row>
    <row r="24" spans="1:31" s="40" customFormat="1" ht="39.950000000000003" customHeight="1" x14ac:dyDescent="0.25">
      <c r="A24" s="88" t="s">
        <v>53</v>
      </c>
      <c r="B24" s="77"/>
      <c r="C24" s="62" t="str">
        <f t="shared" si="0"/>
        <v/>
      </c>
      <c r="D24" s="73"/>
      <c r="E24" s="74"/>
      <c r="F24" s="63" t="str">
        <f t="shared" si="1"/>
        <v/>
      </c>
      <c r="G24" s="77">
        <f>'CONTRACTACIO 1r TR 2025'!G24+'CONTRACTACIO 2n TR 2025'!G24+'CONTRACTACIO 3r TR 2025'!G24+'CONTRACTACIO 4t TR 2025'!G24</f>
        <v>0</v>
      </c>
      <c r="H24" s="62" t="str">
        <f t="shared" si="2"/>
        <v/>
      </c>
      <c r="I24" s="73">
        <f>'CONTRACTACIO 1r TR 2025'!I24+'CONTRACTACIO 2n TR 2025'!I24+'CONTRACTACIO 3r TR 2025'!I24+'CONTRACTACIO 4t TR 2025'!I24</f>
        <v>0</v>
      </c>
      <c r="J24" s="74">
        <f>'CONTRACTACIO 1r TR 2025'!J24+'CONTRACTACIO 2n TR 2025'!J24+'CONTRACTACIO 3r TR 2025'!J24+'CONTRACTACIO 4t TR 2025'!J24</f>
        <v>0</v>
      </c>
      <c r="K24" s="63" t="str">
        <f t="shared" si="3"/>
        <v/>
      </c>
      <c r="L24" s="77">
        <f>'CONTRACTACIO 1r TR 2025'!L24+'CONTRACTACIO 2n TR 2025'!L24+'CONTRACTACIO 3r TR 2025'!L24+'CONTRACTACIO 4t TR 2025'!L24</f>
        <v>0</v>
      </c>
      <c r="M24" s="62" t="str">
        <f t="shared" si="4"/>
        <v/>
      </c>
      <c r="N24" s="73">
        <f>'CONTRACTACIO 1r TR 2025'!N24+'CONTRACTACIO 2n TR 2025'!N24+'CONTRACTACIO 3r TR 2025'!N24+'CONTRACTACIO 4t TR 2025'!N24</f>
        <v>0</v>
      </c>
      <c r="O24" s="74">
        <f>'CONTRACTACIO 1r TR 2025'!O24+'CONTRACTACIO 2n TR 2025'!O24+'CONTRACTACIO 3r TR 2025'!O24+'CONTRACTACIO 4t TR 2025'!O24</f>
        <v>0</v>
      </c>
      <c r="P24" s="63" t="str">
        <f t="shared" si="5"/>
        <v/>
      </c>
      <c r="Q24" s="77">
        <f>'CONTRACTACIO 1r TR 2025'!Q24+'CONTRACTACIO 2n TR 2025'!Q24+'CONTRACTACIO 3r TR 2025'!Q24+'CONTRACTACIO 4t TR 2025'!Q24</f>
        <v>0</v>
      </c>
      <c r="R24" s="62" t="str">
        <f t="shared" si="6"/>
        <v/>
      </c>
      <c r="S24" s="73">
        <f>'CONTRACTACIO 1r TR 2025'!S24+'CONTRACTACIO 2n TR 2025'!S24+'CONTRACTACIO 3r TR 2025'!S24+'CONTRACTACIO 4t TR 2025'!S24</f>
        <v>0</v>
      </c>
      <c r="T24" s="74">
        <f>'CONTRACTACIO 1r TR 2025'!T24+'CONTRACTACIO 2n TR 2025'!T24+'CONTRACTACIO 3r TR 2025'!T24+'CONTRACTACIO 4t TR 2025'!T24</f>
        <v>0</v>
      </c>
      <c r="U24" s="63" t="str">
        <f t="shared" si="7"/>
        <v/>
      </c>
      <c r="V24" s="77">
        <f>'CONTRACTACIO 1r TR 2025'!AA24+'CONTRACTACIO 2n TR 2025'!AA24+'CONTRACTACIO 3r TR 2025'!AA24+'CONTRACTACIO 4t TR 2025'!AA24</f>
        <v>0</v>
      </c>
      <c r="W24" s="62" t="str">
        <f t="shared" si="8"/>
        <v/>
      </c>
      <c r="X24" s="73">
        <f>'CONTRACTACIO 1r TR 2025'!AC24+'CONTRACTACIO 2n TR 2025'!AC24+'CONTRACTACIO 3r TR 2025'!AC24+'CONTRACTACIO 4t TR 2025'!AC24</f>
        <v>0</v>
      </c>
      <c r="Y24" s="74">
        <f>'CONTRACTACIO 1r TR 2025'!AD24+'CONTRACTACIO 2n TR 2025'!AD24+'CONTRACTACIO 3r TR 2025'!AD24+'CONTRACTACIO 4t TR 2025'!AD24</f>
        <v>0</v>
      </c>
      <c r="Z24" s="63" t="str">
        <f t="shared" si="9"/>
        <v/>
      </c>
      <c r="AA24" s="77">
        <f>'CONTRACTACIO 1r TR 2025'!V24+'CONTRACTACIO 2n TR 2025'!V24+'CONTRACTACIO 3r TR 2025'!V24+'CONTRACTACIO 4t TR 2025'!V24</f>
        <v>0</v>
      </c>
      <c r="AB24" s="20" t="str">
        <f t="shared" si="10"/>
        <v/>
      </c>
      <c r="AC24" s="73">
        <f>'CONTRACTACIO 1r TR 2025'!X24+'CONTRACTACIO 2n TR 2025'!X24+'CONTRACTACIO 3r TR 2025'!X24+'CONTRACTACIO 4t TR 2025'!X24</f>
        <v>0</v>
      </c>
      <c r="AD24" s="74">
        <f>'CONTRACTACIO 1r TR 2025'!Y24+'CONTRACTACIO 2n TR 2025'!Y24+'CONTRACTACIO 3r TR 2025'!Y24+'CONTRACTACIO 4t TR 2025'!Y24</f>
        <v>0</v>
      </c>
      <c r="AE24" s="63" t="str">
        <f t="shared" si="11"/>
        <v/>
      </c>
    </row>
    <row r="25" spans="1:31" s="40" customFormat="1" ht="36" customHeight="1" x14ac:dyDescent="0.25">
      <c r="A25" s="90" t="s">
        <v>52</v>
      </c>
      <c r="B25" s="77">
        <f>'CONTRACTACIO 1r TR 2025'!B25+'CONTRACTACIO 2n TR 2025'!B25+'CONTRACTACIO 3r TR 2025'!B25+'CONTRACTACIO 4t TR 2025'!B25</f>
        <v>0</v>
      </c>
      <c r="C25" s="62" t="str">
        <f t="shared" si="0"/>
        <v/>
      </c>
      <c r="D25" s="73">
        <f>'CONTRACTACIO 1r TR 2025'!D25+'CONTRACTACIO 2n TR 2025'!D25+'CONTRACTACIO 3r TR 2025'!D25+'CONTRACTACIO 4t TR 2025'!D25</f>
        <v>0</v>
      </c>
      <c r="E25" s="74">
        <f>'CONTRACTACIO 1r TR 2025'!E25+'CONTRACTACIO 2n TR 2025'!E25+'CONTRACTACIO 3r TR 2025'!E25+'CONTRACTACIO 4t TR 2025'!E25</f>
        <v>0</v>
      </c>
      <c r="F25" s="63" t="str">
        <f t="shared" si="1"/>
        <v/>
      </c>
      <c r="G25" s="77">
        <f>'CONTRACTACIO 1r TR 2025'!G25+'CONTRACTACIO 2n TR 2025'!G25+'CONTRACTACIO 3r TR 2025'!G25+'CONTRACTACIO 4t TR 2025'!G25</f>
        <v>0</v>
      </c>
      <c r="H25" s="62" t="str">
        <f t="shared" si="2"/>
        <v/>
      </c>
      <c r="I25" s="73">
        <f>'CONTRACTACIO 1r TR 2025'!I25+'CONTRACTACIO 2n TR 2025'!I25+'CONTRACTACIO 3r TR 2025'!I25+'CONTRACTACIO 4t TR 2025'!I25</f>
        <v>0</v>
      </c>
      <c r="J25" s="74">
        <f>'CONTRACTACIO 1r TR 2025'!J25+'CONTRACTACIO 2n TR 2025'!J25+'CONTRACTACIO 3r TR 2025'!J25+'CONTRACTACIO 4t TR 2025'!J25</f>
        <v>0</v>
      </c>
      <c r="K25" s="63" t="str">
        <f t="shared" si="3"/>
        <v/>
      </c>
      <c r="L25" s="77">
        <f>'CONTRACTACIO 1r TR 2025'!L25+'CONTRACTACIO 2n TR 2025'!L25+'CONTRACTACIO 3r TR 2025'!L25+'CONTRACTACIO 4t TR 2025'!L25</f>
        <v>0</v>
      </c>
      <c r="M25" s="62" t="str">
        <f t="shared" si="4"/>
        <v/>
      </c>
      <c r="N25" s="73">
        <f>'CONTRACTACIO 1r TR 2025'!N25+'CONTRACTACIO 2n TR 2025'!N25+'CONTRACTACIO 3r TR 2025'!N25+'CONTRACTACIO 4t TR 2025'!N25</f>
        <v>0</v>
      </c>
      <c r="O25" s="74">
        <f>'CONTRACTACIO 1r TR 2025'!O25+'CONTRACTACIO 2n TR 2025'!O25+'CONTRACTACIO 3r TR 2025'!O25+'CONTRACTACIO 4t TR 2025'!O25</f>
        <v>0</v>
      </c>
      <c r="P25" s="63" t="str">
        <f t="shared" si="5"/>
        <v/>
      </c>
      <c r="Q25" s="77">
        <f>'CONTRACTACIO 1r TR 2025'!Q25+'CONTRACTACIO 2n TR 2025'!Q25+'CONTRACTACIO 3r TR 2025'!Q25+'CONTRACTACIO 4t TR 2025'!Q25</f>
        <v>0</v>
      </c>
      <c r="R25" s="62" t="str">
        <f t="shared" si="6"/>
        <v/>
      </c>
      <c r="S25" s="73">
        <f>'CONTRACTACIO 1r TR 2025'!S25+'CONTRACTACIO 2n TR 2025'!S25+'CONTRACTACIO 3r TR 2025'!S25+'CONTRACTACIO 4t TR 2025'!S25</f>
        <v>0</v>
      </c>
      <c r="T25" s="74">
        <f>'CONTRACTACIO 1r TR 2025'!T25+'CONTRACTACIO 2n TR 2025'!T25+'CONTRACTACIO 3r TR 2025'!T25+'CONTRACTACIO 4t TR 2025'!T25</f>
        <v>0</v>
      </c>
      <c r="U25" s="63" t="str">
        <f t="shared" si="7"/>
        <v/>
      </c>
      <c r="V25" s="77">
        <f>'CONTRACTACIO 1r TR 2025'!AA25+'CONTRACTACIO 2n TR 2025'!AA25+'CONTRACTACIO 3r TR 2025'!AA25+'CONTRACTACIO 4t TR 2025'!AA25</f>
        <v>0</v>
      </c>
      <c r="W25" s="62" t="str">
        <f t="shared" si="8"/>
        <v/>
      </c>
      <c r="X25" s="73">
        <f>'CONTRACTACIO 1r TR 2025'!AC25+'CONTRACTACIO 2n TR 2025'!AC25+'CONTRACTACIO 3r TR 2025'!AC25+'CONTRACTACIO 4t TR 2025'!AC25</f>
        <v>0</v>
      </c>
      <c r="Y25" s="74">
        <f>'CONTRACTACIO 1r TR 2025'!AD25+'CONTRACTACIO 2n TR 2025'!AD25+'CONTRACTACIO 3r TR 2025'!AD25+'CONTRACTACIO 4t TR 2025'!AD25</f>
        <v>0</v>
      </c>
      <c r="Z25" s="63" t="str">
        <f t="shared" si="9"/>
        <v/>
      </c>
      <c r="AA25" s="77">
        <f>'CONTRACTACIO 1r TR 2025'!V25+'CONTRACTACIO 2n TR 2025'!V25+'CONTRACTACIO 3r TR 2025'!V25+'CONTRACTACIO 4t TR 2025'!V25</f>
        <v>0</v>
      </c>
      <c r="AB25" s="20" t="str">
        <f t="shared" si="10"/>
        <v/>
      </c>
      <c r="AC25" s="73">
        <f>'CONTRACTACIO 1r TR 2025'!X25+'CONTRACTACIO 2n TR 2025'!X25+'CONTRACTACIO 3r TR 2025'!X25+'CONTRACTACIO 4t TR 2025'!X25</f>
        <v>0</v>
      </c>
      <c r="AD25" s="74">
        <f>'CONTRACTACIO 1r TR 2025'!Y25+'CONTRACTACIO 2n TR 2025'!Y25+'CONTRACTACIO 3r TR 2025'!Y25+'CONTRACTACIO 4t TR 2025'!Y25</f>
        <v>0</v>
      </c>
      <c r="AE25" s="63" t="str">
        <f t="shared" si="11"/>
        <v/>
      </c>
    </row>
    <row r="26" spans="1:31" ht="33" customHeight="1" thickBot="1" x14ac:dyDescent="0.3">
      <c r="A26" s="78" t="s">
        <v>0</v>
      </c>
      <c r="B26" s="16">
        <f t="shared" ref="B26:AE26" si="12">SUM(B13:B25)</f>
        <v>17</v>
      </c>
      <c r="C26" s="17">
        <f t="shared" si="12"/>
        <v>1</v>
      </c>
      <c r="D26" s="18">
        <f t="shared" si="12"/>
        <v>2088564.44</v>
      </c>
      <c r="E26" s="18">
        <f t="shared" si="12"/>
        <v>2527162.9731999999</v>
      </c>
      <c r="F26" s="19">
        <f t="shared" si="12"/>
        <v>1</v>
      </c>
      <c r="G26" s="16">
        <f t="shared" si="12"/>
        <v>86</v>
      </c>
      <c r="H26" s="17">
        <f t="shared" si="12"/>
        <v>1</v>
      </c>
      <c r="I26" s="18">
        <f t="shared" si="12"/>
        <v>682172.72</v>
      </c>
      <c r="J26" s="18">
        <f t="shared" si="12"/>
        <v>821992.71200000006</v>
      </c>
      <c r="K26" s="19">
        <f t="shared" si="12"/>
        <v>1</v>
      </c>
      <c r="L26" s="16">
        <f t="shared" si="12"/>
        <v>76</v>
      </c>
      <c r="M26" s="17">
        <f t="shared" si="12"/>
        <v>1</v>
      </c>
      <c r="N26" s="18">
        <f t="shared" si="12"/>
        <v>1071817.3699999999</v>
      </c>
      <c r="O26" s="18">
        <f t="shared" si="12"/>
        <v>1296899.0184000002</v>
      </c>
      <c r="P26" s="19">
        <f t="shared" si="12"/>
        <v>0.99999999999999978</v>
      </c>
      <c r="Q26" s="16">
        <f t="shared" si="12"/>
        <v>0</v>
      </c>
      <c r="R26" s="17">
        <f t="shared" si="12"/>
        <v>0</v>
      </c>
      <c r="S26" s="18">
        <f t="shared" si="12"/>
        <v>0</v>
      </c>
      <c r="T26" s="18">
        <f t="shared" si="12"/>
        <v>0</v>
      </c>
      <c r="U26" s="19">
        <f t="shared" si="12"/>
        <v>0</v>
      </c>
      <c r="V26" s="16">
        <f t="shared" si="12"/>
        <v>0</v>
      </c>
      <c r="W26" s="17">
        <f t="shared" si="12"/>
        <v>0</v>
      </c>
      <c r="X26" s="18">
        <f t="shared" si="12"/>
        <v>0</v>
      </c>
      <c r="Y26" s="18">
        <f t="shared" si="12"/>
        <v>0</v>
      </c>
      <c r="Z26" s="19">
        <f t="shared" si="12"/>
        <v>0</v>
      </c>
      <c r="AA26" s="16">
        <f t="shared" si="12"/>
        <v>0</v>
      </c>
      <c r="AB26" s="17">
        <f t="shared" si="12"/>
        <v>0</v>
      </c>
      <c r="AC26" s="18">
        <f t="shared" si="12"/>
        <v>0</v>
      </c>
      <c r="AD26" s="18">
        <f t="shared" si="12"/>
        <v>0</v>
      </c>
      <c r="AE26" s="19">
        <f t="shared" si="12"/>
        <v>0</v>
      </c>
    </row>
    <row r="27" spans="1:31" s="24" customFormat="1" ht="18.600000000000001" customHeight="1" x14ac:dyDescent="0.25">
      <c r="B27" s="25"/>
      <c r="H27" s="25"/>
      <c r="N27" s="25"/>
    </row>
    <row r="28" spans="1:31" s="47" customFormat="1" ht="34.15" hidden="1" customHeight="1" x14ac:dyDescent="0.25">
      <c r="A28" s="129" t="s">
        <v>60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19.149999999999999" hidden="1" customHeight="1" x14ac:dyDescent="0.25">
      <c r="A29" s="130" t="s">
        <v>59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45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47" customFormat="1" ht="43.9" customHeight="1" x14ac:dyDescent="0.25">
      <c r="A30" s="125" t="s">
        <v>36</v>
      </c>
      <c r="B30" s="125"/>
      <c r="C30" s="125"/>
      <c r="D30" s="125"/>
      <c r="E30" s="125"/>
      <c r="F30" s="125"/>
      <c r="G30" s="125"/>
      <c r="H30" s="125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6"/>
      <c r="W30" s="46"/>
      <c r="X30" s="46"/>
      <c r="AC30" s="46"/>
      <c r="AD30" s="46"/>
      <c r="AE30" s="46"/>
    </row>
    <row r="31" spans="1:31" s="51" customFormat="1" ht="21.6" customHeight="1" thickBot="1" x14ac:dyDescent="0.3">
      <c r="A31" s="68"/>
      <c r="B31" s="68"/>
      <c r="C31" s="68"/>
      <c r="D31" s="68"/>
      <c r="E31" s="68"/>
      <c r="F31" s="68"/>
      <c r="G31" s="50"/>
      <c r="H31" s="50"/>
      <c r="I31" s="48"/>
      <c r="J31" s="48"/>
      <c r="K31" s="48"/>
      <c r="L31" s="68"/>
      <c r="M31" s="49"/>
      <c r="N31" s="45"/>
      <c r="O31" s="45"/>
      <c r="P31" s="48"/>
      <c r="Q31" s="48"/>
      <c r="R31" s="68"/>
      <c r="S31" s="45"/>
      <c r="T31" s="45"/>
      <c r="U31" s="45"/>
      <c r="V31" s="45"/>
      <c r="W31" s="45"/>
      <c r="X31" s="45"/>
      <c r="Y31" s="47"/>
      <c r="Z31" s="47"/>
      <c r="AA31" s="47"/>
      <c r="AB31" s="47"/>
      <c r="AC31" s="45"/>
      <c r="AD31" s="45"/>
      <c r="AE31" s="45"/>
    </row>
    <row r="32" spans="1:31" s="51" customFormat="1" ht="18" customHeight="1" x14ac:dyDescent="0.25">
      <c r="A32" s="155" t="s">
        <v>10</v>
      </c>
      <c r="B32" s="158" t="s">
        <v>17</v>
      </c>
      <c r="C32" s="159"/>
      <c r="D32" s="159"/>
      <c r="E32" s="159"/>
      <c r="F32" s="160"/>
      <c r="G32" s="24"/>
      <c r="H32" s="47"/>
      <c r="I32" s="47"/>
      <c r="J32" s="164" t="s">
        <v>15</v>
      </c>
      <c r="K32" s="165"/>
      <c r="L32" s="158" t="s">
        <v>16</v>
      </c>
      <c r="M32" s="159"/>
      <c r="N32" s="159"/>
      <c r="O32" s="159"/>
      <c r="P32" s="160"/>
      <c r="Q32" s="48"/>
      <c r="R32" s="68"/>
      <c r="S32" s="45"/>
      <c r="T32" s="45"/>
      <c r="U32" s="45"/>
      <c r="V32" s="48"/>
      <c r="W32" s="48"/>
      <c r="X32" s="68"/>
      <c r="Y32" s="47"/>
      <c r="Z32" s="47"/>
      <c r="AA32" s="47"/>
      <c r="AB32" s="47"/>
      <c r="AC32" s="48"/>
      <c r="AD32" s="48"/>
      <c r="AE32" s="68"/>
    </row>
    <row r="33" spans="1:33" s="47" customFormat="1" ht="18" customHeight="1" thickBot="1" x14ac:dyDescent="0.3">
      <c r="A33" s="156"/>
      <c r="B33" s="161"/>
      <c r="C33" s="162"/>
      <c r="D33" s="162"/>
      <c r="E33" s="162"/>
      <c r="F33" s="163"/>
      <c r="G33" s="24"/>
      <c r="J33" s="166"/>
      <c r="K33" s="167"/>
      <c r="L33" s="170"/>
      <c r="M33" s="171"/>
      <c r="N33" s="171"/>
      <c r="O33" s="171"/>
      <c r="P33" s="172"/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47" customFormat="1" ht="40.15" customHeight="1" thickBot="1" x14ac:dyDescent="0.3">
      <c r="A34" s="157"/>
      <c r="B34" s="52" t="s">
        <v>14</v>
      </c>
      <c r="C34" s="33" t="s">
        <v>8</v>
      </c>
      <c r="D34" s="34" t="s">
        <v>48</v>
      </c>
      <c r="E34" s="35" t="s">
        <v>49</v>
      </c>
      <c r="F34" s="53" t="s">
        <v>9</v>
      </c>
      <c r="G34" s="24"/>
      <c r="H34" s="24"/>
      <c r="I34" s="24"/>
      <c r="J34" s="168"/>
      <c r="K34" s="169"/>
      <c r="L34" s="52" t="s">
        <v>14</v>
      </c>
      <c r="M34" s="33" t="s">
        <v>8</v>
      </c>
      <c r="N34" s="34" t="s">
        <v>48</v>
      </c>
      <c r="O34" s="35" t="s">
        <v>49</v>
      </c>
      <c r="P34" s="53" t="s">
        <v>9</v>
      </c>
      <c r="Q34" s="48"/>
      <c r="R34" s="68"/>
      <c r="S34" s="45"/>
      <c r="T34" s="45"/>
      <c r="U34" s="45"/>
      <c r="V34" s="48"/>
      <c r="W34" s="48"/>
      <c r="X34" s="68"/>
      <c r="AC34" s="48"/>
      <c r="AD34" s="48"/>
      <c r="AE34" s="68"/>
    </row>
    <row r="35" spans="1:33" s="24" customFormat="1" ht="47.45" customHeight="1" x14ac:dyDescent="0.25">
      <c r="A35" s="39" t="s">
        <v>25</v>
      </c>
      <c r="B35" s="9">
        <f t="shared" ref="B35:B44" si="13">B13+G13+L13+Q13+V13+AA13</f>
        <v>8</v>
      </c>
      <c r="C35" s="8">
        <f t="shared" ref="C35:C41" si="14">IF(B35,B35/$B$48,"")</f>
        <v>4.4692737430167599E-2</v>
      </c>
      <c r="D35" s="10">
        <f t="shared" ref="D35:D44" si="15">D13+I13+N13+S13+X13+AC13</f>
        <v>976179.23</v>
      </c>
      <c r="E35" s="11">
        <f t="shared" ref="E35:E44" si="16">E13+J13+O13+T13+Y13+AD13</f>
        <v>1181176.8700000001</v>
      </c>
      <c r="F35" s="21">
        <f t="shared" ref="F35:F41" si="17">IF(E35,E35/$E$48,"")</f>
        <v>0.25423223473558415</v>
      </c>
      <c r="J35" s="153" t="s">
        <v>3</v>
      </c>
      <c r="K35" s="154"/>
      <c r="L35" s="54">
        <f>B26</f>
        <v>17</v>
      </c>
      <c r="M35" s="8">
        <f t="shared" ref="M35:M40" si="18">IF(L35,L35/$L$41,"")</f>
        <v>9.4972067039106142E-2</v>
      </c>
      <c r="N35" s="55">
        <f>D26</f>
        <v>2088564.44</v>
      </c>
      <c r="O35" s="55">
        <f>E26</f>
        <v>2527162.9731999999</v>
      </c>
      <c r="P35" s="56">
        <f t="shared" ref="P35:P40" si="19">IF(O35,O35/$O$41,"")</f>
        <v>0.54393741236878357</v>
      </c>
    </row>
    <row r="36" spans="1:33" s="24" customFormat="1" ht="30" customHeight="1" x14ac:dyDescent="0.25">
      <c r="A36" s="41" t="s">
        <v>18</v>
      </c>
      <c r="B36" s="12">
        <f t="shared" si="13"/>
        <v>6</v>
      </c>
      <c r="C36" s="8">
        <f t="shared" si="14"/>
        <v>3.3519553072625698E-2</v>
      </c>
      <c r="D36" s="13">
        <f t="shared" si="15"/>
        <v>2330851.11</v>
      </c>
      <c r="E36" s="14">
        <f t="shared" si="16"/>
        <v>2820329.85</v>
      </c>
      <c r="F36" s="21">
        <f t="shared" si="17"/>
        <v>0.60703758993940915</v>
      </c>
      <c r="J36" s="149" t="s">
        <v>1</v>
      </c>
      <c r="K36" s="150"/>
      <c r="L36" s="57">
        <f>G26</f>
        <v>86</v>
      </c>
      <c r="M36" s="8">
        <f t="shared" si="18"/>
        <v>0.48044692737430167</v>
      </c>
      <c r="N36" s="58">
        <f>I26</f>
        <v>682172.72</v>
      </c>
      <c r="O36" s="58">
        <f>J26</f>
        <v>821992.71200000006</v>
      </c>
      <c r="P36" s="56">
        <f t="shared" si="19"/>
        <v>0.17692273648071299</v>
      </c>
    </row>
    <row r="37" spans="1:33" s="24" customFormat="1" ht="30" customHeight="1" x14ac:dyDescent="0.25">
      <c r="A37" s="41" t="s">
        <v>19</v>
      </c>
      <c r="B37" s="12">
        <f t="shared" si="13"/>
        <v>5</v>
      </c>
      <c r="C37" s="8">
        <f t="shared" si="14"/>
        <v>2.7932960893854747E-2</v>
      </c>
      <c r="D37" s="13">
        <f t="shared" si="15"/>
        <v>83351.53</v>
      </c>
      <c r="E37" s="14">
        <f t="shared" si="16"/>
        <v>100855.35</v>
      </c>
      <c r="F37" s="21">
        <f t="shared" si="17"/>
        <v>2.1707740531305437E-2</v>
      </c>
      <c r="J37" s="149" t="s">
        <v>2</v>
      </c>
      <c r="K37" s="150"/>
      <c r="L37" s="57">
        <f>L26</f>
        <v>76</v>
      </c>
      <c r="M37" s="8">
        <f t="shared" si="18"/>
        <v>0.42458100558659218</v>
      </c>
      <c r="N37" s="58">
        <f>N26</f>
        <v>1071817.3699999999</v>
      </c>
      <c r="O37" s="58">
        <f>O26</f>
        <v>1296899.0184000002</v>
      </c>
      <c r="P37" s="56">
        <f t="shared" si="19"/>
        <v>0.27913985115050338</v>
      </c>
    </row>
    <row r="38" spans="1:33" ht="30" customHeight="1" x14ac:dyDescent="0.25">
      <c r="A38" s="41" t="s">
        <v>26</v>
      </c>
      <c r="B38" s="12">
        <f t="shared" si="13"/>
        <v>0</v>
      </c>
      <c r="C38" s="8" t="str">
        <f t="shared" si="14"/>
        <v/>
      </c>
      <c r="D38" s="13">
        <f t="shared" si="15"/>
        <v>0</v>
      </c>
      <c r="E38" s="14">
        <f t="shared" si="16"/>
        <v>0</v>
      </c>
      <c r="F38" s="21" t="str">
        <f t="shared" si="17"/>
        <v/>
      </c>
      <c r="G38" s="24"/>
      <c r="H38" s="24"/>
      <c r="I38" s="24"/>
      <c r="J38" s="149" t="s">
        <v>34</v>
      </c>
      <c r="K38" s="150"/>
      <c r="L38" s="57">
        <f>Q26</f>
        <v>0</v>
      </c>
      <c r="M38" s="8" t="str">
        <f t="shared" si="18"/>
        <v/>
      </c>
      <c r="N38" s="58">
        <f>S26</f>
        <v>0</v>
      </c>
      <c r="O38" s="58">
        <f>T26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25">
      <c r="A39" s="41" t="s">
        <v>27</v>
      </c>
      <c r="B39" s="15">
        <f t="shared" si="13"/>
        <v>0</v>
      </c>
      <c r="C39" s="8" t="str">
        <f t="shared" si="14"/>
        <v/>
      </c>
      <c r="D39" s="13">
        <f t="shared" si="15"/>
        <v>0</v>
      </c>
      <c r="E39" s="22">
        <f t="shared" si="16"/>
        <v>0</v>
      </c>
      <c r="F39" s="21" t="str">
        <f t="shared" si="17"/>
        <v/>
      </c>
      <c r="G39" s="24"/>
      <c r="H39" s="24"/>
      <c r="I39" s="24"/>
      <c r="J39" s="149" t="s">
        <v>5</v>
      </c>
      <c r="K39" s="150"/>
      <c r="L39" s="57">
        <f>AA26</f>
        <v>0</v>
      </c>
      <c r="M39" s="8" t="str">
        <f t="shared" si="18"/>
        <v/>
      </c>
      <c r="N39" s="58">
        <f>AC26</f>
        <v>0</v>
      </c>
      <c r="O39" s="58">
        <f>AD26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x14ac:dyDescent="0.25">
      <c r="A40" s="42" t="s">
        <v>33</v>
      </c>
      <c r="B40" s="15">
        <f t="shared" si="13"/>
        <v>0</v>
      </c>
      <c r="C40" s="8" t="str">
        <f t="shared" si="14"/>
        <v/>
      </c>
      <c r="D40" s="13">
        <f t="shared" si="15"/>
        <v>0</v>
      </c>
      <c r="E40" s="22">
        <f t="shared" si="16"/>
        <v>0</v>
      </c>
      <c r="F40" s="21" t="str">
        <f t="shared" si="17"/>
        <v/>
      </c>
      <c r="G40" s="24"/>
      <c r="H40" s="24"/>
      <c r="I40" s="24"/>
      <c r="J40" s="149" t="s">
        <v>4</v>
      </c>
      <c r="K40" s="150"/>
      <c r="L40" s="57">
        <f>V26</f>
        <v>0</v>
      </c>
      <c r="M40" s="8" t="str">
        <f t="shared" si="18"/>
        <v/>
      </c>
      <c r="N40" s="58">
        <f>X26</f>
        <v>0</v>
      </c>
      <c r="O40" s="58">
        <f>Y26</f>
        <v>0</v>
      </c>
      <c r="P40" s="56" t="str">
        <f t="shared" si="19"/>
        <v/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thickBot="1" x14ac:dyDescent="0.3">
      <c r="A41" s="42" t="s">
        <v>28</v>
      </c>
      <c r="B41" s="12">
        <f t="shared" si="13"/>
        <v>6</v>
      </c>
      <c r="C41" s="8">
        <f t="shared" si="14"/>
        <v>3.3519553072625698E-2</v>
      </c>
      <c r="D41" s="13">
        <f t="shared" si="15"/>
        <v>18834.59</v>
      </c>
      <c r="E41" s="14">
        <f t="shared" si="16"/>
        <v>22239.85</v>
      </c>
      <c r="F41" s="21">
        <f t="shared" si="17"/>
        <v>4.7868248263989287E-3</v>
      </c>
      <c r="G41" s="24"/>
      <c r="H41" s="24"/>
      <c r="I41" s="24"/>
      <c r="J41" s="151" t="s">
        <v>0</v>
      </c>
      <c r="K41" s="152"/>
      <c r="L41" s="79">
        <f>SUM(L35:L40)</f>
        <v>179</v>
      </c>
      <c r="M41" s="17">
        <f>SUM(M35:M40)</f>
        <v>1</v>
      </c>
      <c r="N41" s="80">
        <f>SUM(N35:N40)</f>
        <v>3842554.5300000003</v>
      </c>
      <c r="O41" s="81">
        <f>SUM(O35:O40)</f>
        <v>4646054.7036000006</v>
      </c>
      <c r="P41" s="82">
        <f>SUM(P35:P40)</f>
        <v>1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customHeight="1" x14ac:dyDescent="0.25">
      <c r="A42" s="43" t="s">
        <v>29</v>
      </c>
      <c r="B42" s="12">
        <f t="shared" si="13"/>
        <v>154</v>
      </c>
      <c r="C42" s="8">
        <f t="shared" ref="C42:C47" si="20">IF(B42,B42/$B$48,"")</f>
        <v>0.86033519553072624</v>
      </c>
      <c r="D42" s="13">
        <f t="shared" si="15"/>
        <v>433338.06999999995</v>
      </c>
      <c r="E42" s="14">
        <f t="shared" si="16"/>
        <v>521452.78360000002</v>
      </c>
      <c r="F42" s="21">
        <f t="shared" ref="F42:F47" si="21">IF(E42,E42/$E$48,"")</f>
        <v>0.11223560996730231</v>
      </c>
      <c r="G42" s="24"/>
      <c r="H42" s="24"/>
      <c r="I42" s="24"/>
      <c r="J42" s="24"/>
      <c r="K42" s="24"/>
      <c r="L42" s="24"/>
      <c r="M42" s="24"/>
      <c r="N42" s="25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hidden="1" customHeight="1" x14ac:dyDescent="0.25">
      <c r="A43" s="44" t="s">
        <v>32</v>
      </c>
      <c r="B43" s="12">
        <f t="shared" si="13"/>
        <v>0</v>
      </c>
      <c r="C43" s="8" t="str">
        <f t="shared" si="20"/>
        <v/>
      </c>
      <c r="D43" s="13">
        <f t="shared" si="15"/>
        <v>0</v>
      </c>
      <c r="E43" s="14">
        <f t="shared" si="16"/>
        <v>0</v>
      </c>
      <c r="F43" s="21" t="str">
        <f t="shared" si="21"/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25">
      <c r="A44" s="76" t="s">
        <v>45</v>
      </c>
      <c r="B44" s="12">
        <f t="shared" si="13"/>
        <v>0</v>
      </c>
      <c r="C44" s="8" t="str">
        <f t="shared" si="20"/>
        <v/>
      </c>
      <c r="D44" s="13">
        <f t="shared" si="15"/>
        <v>0</v>
      </c>
      <c r="E44" s="14">
        <f t="shared" si="16"/>
        <v>0</v>
      </c>
      <c r="F44" s="21" t="str">
        <f t="shared" si="21"/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25">
      <c r="A45" s="88" t="s">
        <v>47</v>
      </c>
      <c r="B45" s="12">
        <f t="shared" ref="B45" si="22">B23+G23+L23+Q23+V23+AA23</f>
        <v>0</v>
      </c>
      <c r="C45" s="8" t="str">
        <f t="shared" si="20"/>
        <v/>
      </c>
      <c r="D45" s="13">
        <f t="shared" ref="D45" si="23">D23+I23+N23+S23+X23+AC23</f>
        <v>0</v>
      </c>
      <c r="E45" s="14">
        <f t="shared" ref="E45" si="24">E23+J23+O23+T23+Y23+AD23</f>
        <v>0</v>
      </c>
      <c r="F45" s="21" t="str">
        <f t="shared" si="21"/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ht="39.6" customHeight="1" x14ac:dyDescent="0.25">
      <c r="A46" s="88" t="s">
        <v>53</v>
      </c>
      <c r="B46" s="12">
        <f t="shared" ref="B46" si="25">B24+G24+L24+Q24+V24+AA24</f>
        <v>0</v>
      </c>
      <c r="C46" s="8" t="str">
        <f t="shared" si="20"/>
        <v/>
      </c>
      <c r="D46" s="13">
        <f t="shared" ref="D46" si="26">D24+I24+N24+S24+X24+AC24</f>
        <v>0</v>
      </c>
      <c r="E46" s="14">
        <f t="shared" ref="E46" si="27">E24+J24+O24+T24+Y24+AD24</f>
        <v>0</v>
      </c>
      <c r="F46" s="21" t="str">
        <f t="shared" si="21"/>
        <v/>
      </c>
      <c r="G46" s="24"/>
      <c r="H46" s="24"/>
      <c r="I46" s="24"/>
      <c r="J46" s="48"/>
      <c r="K46" s="48"/>
      <c r="L46" s="68"/>
      <c r="M46" s="49"/>
      <c r="N46" s="45"/>
      <c r="O46" s="45"/>
      <c r="P46" s="48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</row>
    <row r="47" spans="1:33" ht="30" customHeight="1" x14ac:dyDescent="0.25">
      <c r="A47" s="88" t="s">
        <v>52</v>
      </c>
      <c r="B47" s="12">
        <f t="shared" ref="B47" si="28">B25+G25+L25+Q25+V25+AA25</f>
        <v>0</v>
      </c>
      <c r="C47" s="8" t="str">
        <f t="shared" si="20"/>
        <v/>
      </c>
      <c r="D47" s="13">
        <f t="shared" ref="D47" si="29">D25+I25+N25+S25+X25+AC25</f>
        <v>0</v>
      </c>
      <c r="E47" s="14">
        <f t="shared" ref="E47" si="30">E25+J25+O25+T25+Y25+AD25</f>
        <v>0</v>
      </c>
      <c r="F47" s="21" t="str">
        <f t="shared" si="21"/>
        <v/>
      </c>
      <c r="G47" s="24"/>
      <c r="H47" s="24"/>
      <c r="I47" s="24"/>
      <c r="J47" s="48"/>
      <c r="K47" s="48"/>
      <c r="L47" s="68"/>
      <c r="M47" s="49"/>
      <c r="N47" s="45"/>
      <c r="O47" s="45"/>
      <c r="P47" s="48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51" customFormat="1" ht="30" customHeight="1" thickBot="1" x14ac:dyDescent="0.3">
      <c r="A48" s="61" t="s">
        <v>0</v>
      </c>
      <c r="B48" s="16">
        <f>SUM(B35:B47)</f>
        <v>179</v>
      </c>
      <c r="C48" s="17">
        <f>SUM(C35:C47)</f>
        <v>1</v>
      </c>
      <c r="D48" s="18">
        <f>SUM(D35:D47)</f>
        <v>3842554.5299999993</v>
      </c>
      <c r="E48" s="18">
        <f>SUM(E35:E47)</f>
        <v>4646054.7036000006</v>
      </c>
      <c r="F48" s="19">
        <f>SUM(F35:F47)</f>
        <v>0.99999999999999989</v>
      </c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48"/>
      <c r="R48" s="68"/>
      <c r="S48" s="45"/>
      <c r="T48" s="45"/>
      <c r="U48" s="45"/>
      <c r="V48" s="48"/>
      <c r="W48" s="48"/>
      <c r="X48" s="68"/>
      <c r="Y48" s="47"/>
      <c r="Z48" s="47"/>
      <c r="AA48" s="47"/>
      <c r="AB48" s="47"/>
      <c r="AC48" s="48"/>
      <c r="AD48" s="48"/>
      <c r="AE48" s="68"/>
    </row>
    <row r="49" spans="1:33" s="51" customFormat="1" ht="30" customHeight="1" x14ac:dyDescent="0.25">
      <c r="A49" s="68"/>
      <c r="B49" s="68"/>
      <c r="C49" s="68"/>
      <c r="D49" s="68"/>
      <c r="E49" s="68"/>
      <c r="F49" s="68"/>
      <c r="G49" s="24"/>
      <c r="H49" s="25"/>
      <c r="I49" s="24"/>
      <c r="J49" s="24"/>
      <c r="K49" s="24"/>
      <c r="L49" s="24"/>
      <c r="M49" s="24"/>
      <c r="N49" s="25"/>
      <c r="O49" s="24"/>
      <c r="P49" s="24"/>
      <c r="Q49" s="24"/>
      <c r="R49" s="24"/>
      <c r="S49" s="24"/>
      <c r="T49" s="24"/>
      <c r="U49" s="24"/>
      <c r="V49" s="48"/>
      <c r="W49" s="48"/>
      <c r="X49" s="68"/>
      <c r="Y49" s="47"/>
      <c r="Z49" s="47"/>
      <c r="AA49" s="47"/>
      <c r="AB49" s="47"/>
      <c r="AC49" s="48"/>
      <c r="AD49" s="48"/>
      <c r="AE49" s="68"/>
    </row>
    <row r="50" spans="1:33" ht="36" customHeight="1" x14ac:dyDescent="0.25">
      <c r="A50" s="24"/>
      <c r="B50" s="25"/>
      <c r="C50" s="24"/>
      <c r="D50" s="24"/>
      <c r="E50" s="24"/>
      <c r="F50" s="24"/>
      <c r="G50" s="24"/>
      <c r="H50" s="25"/>
      <c r="I50" s="24"/>
      <c r="J50" s="24"/>
      <c r="K50" s="24"/>
      <c r="L50" s="24"/>
      <c r="M50" s="24"/>
      <c r="N50" s="25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</row>
    <row r="51" spans="1:33" s="24" customFormat="1" ht="23.1" customHeight="1" x14ac:dyDescent="0.25">
      <c r="B51" s="25"/>
      <c r="H51" s="25"/>
      <c r="N51" s="25"/>
    </row>
    <row r="52" spans="1:33" s="24" customFormat="1" x14ac:dyDescent="0.25">
      <c r="B52" s="25"/>
      <c r="H52" s="25"/>
      <c r="N52" s="25"/>
    </row>
    <row r="53" spans="1:33" s="24" customFormat="1" x14ac:dyDescent="0.25">
      <c r="B53" s="25"/>
      <c r="H53" s="25"/>
      <c r="N53" s="25"/>
    </row>
    <row r="54" spans="1:33" s="24" customFormat="1" x14ac:dyDescent="0.25">
      <c r="B54" s="25"/>
      <c r="H54" s="25"/>
      <c r="N54" s="25"/>
    </row>
    <row r="55" spans="1:33" s="24" customFormat="1" x14ac:dyDescent="0.25">
      <c r="B55" s="25"/>
      <c r="H55" s="25"/>
      <c r="N55" s="25"/>
    </row>
    <row r="56" spans="1:33" s="24" customFormat="1" x14ac:dyDescent="0.25">
      <c r="B56" s="25"/>
      <c r="H56" s="25"/>
      <c r="N56" s="25"/>
    </row>
    <row r="57" spans="1:33" s="24" customFormat="1" x14ac:dyDescent="0.25">
      <c r="B57" s="25"/>
      <c r="H57" s="25"/>
      <c r="N57" s="25"/>
    </row>
    <row r="58" spans="1:33" s="24" customFormat="1" x14ac:dyDescent="0.25">
      <c r="B58" s="25"/>
      <c r="H58" s="25"/>
      <c r="N58" s="25"/>
    </row>
    <row r="59" spans="1:33" s="24" customFormat="1" x14ac:dyDescent="0.25">
      <c r="B59" s="25"/>
      <c r="H59" s="25"/>
      <c r="N59" s="25"/>
    </row>
    <row r="60" spans="1:33" s="24" customFormat="1" x14ac:dyDescent="0.25">
      <c r="B60" s="25"/>
      <c r="H60" s="25"/>
      <c r="N60" s="25"/>
    </row>
    <row r="61" spans="1:33" s="24" customFormat="1" x14ac:dyDescent="0.25">
      <c r="B61" s="25"/>
      <c r="H61" s="25"/>
      <c r="N61" s="25"/>
    </row>
    <row r="62" spans="1:33" s="24" customFormat="1" x14ac:dyDescent="0.25">
      <c r="B62" s="25"/>
      <c r="H62" s="25"/>
      <c r="N62" s="25"/>
    </row>
    <row r="63" spans="1:33" s="24" customFormat="1" x14ac:dyDescent="0.25">
      <c r="B63" s="25"/>
      <c r="H63" s="25"/>
      <c r="N63" s="25"/>
    </row>
    <row r="64" spans="1:33" s="24" customFormat="1" x14ac:dyDescent="0.25">
      <c r="B64" s="25"/>
      <c r="H64" s="25"/>
      <c r="N64" s="25"/>
    </row>
    <row r="65" spans="2:14" s="24" customFormat="1" x14ac:dyDescent="0.25">
      <c r="B65" s="25"/>
      <c r="H65" s="25"/>
      <c r="N65" s="25"/>
    </row>
    <row r="66" spans="2:14" s="24" customFormat="1" x14ac:dyDescent="0.25">
      <c r="B66" s="25"/>
      <c r="H66" s="25"/>
      <c r="N66" s="25"/>
    </row>
    <row r="67" spans="2:14" s="24" customFormat="1" x14ac:dyDescent="0.25">
      <c r="B67" s="25"/>
      <c r="H67" s="25"/>
      <c r="N67" s="25"/>
    </row>
    <row r="68" spans="2:14" s="24" customFormat="1" x14ac:dyDescent="0.25">
      <c r="B68" s="25"/>
      <c r="H68" s="25"/>
      <c r="N68" s="25"/>
    </row>
    <row r="69" spans="2:14" s="24" customFormat="1" x14ac:dyDescent="0.25">
      <c r="B69" s="25"/>
      <c r="H69" s="25"/>
      <c r="N69" s="25"/>
    </row>
    <row r="70" spans="2:14" s="24" customFormat="1" x14ac:dyDescent="0.25">
      <c r="B70" s="25"/>
      <c r="H70" s="25"/>
      <c r="N70" s="25"/>
    </row>
    <row r="71" spans="2:14" s="24" customFormat="1" x14ac:dyDescent="0.25">
      <c r="B71" s="25"/>
      <c r="H71" s="25"/>
      <c r="N71" s="25"/>
    </row>
    <row r="72" spans="2:14" s="24" customFormat="1" x14ac:dyDescent="0.25">
      <c r="B72" s="25"/>
      <c r="H72" s="25"/>
      <c r="N72" s="25"/>
    </row>
    <row r="73" spans="2:14" s="24" customFormat="1" x14ac:dyDescent="0.25">
      <c r="B73" s="25"/>
      <c r="H73" s="25"/>
      <c r="N73" s="25"/>
    </row>
    <row r="74" spans="2:14" s="24" customFormat="1" x14ac:dyDescent="0.25">
      <c r="B74" s="25"/>
      <c r="H74" s="25"/>
      <c r="N74" s="25"/>
    </row>
    <row r="75" spans="2:14" s="24" customFormat="1" x14ac:dyDescent="0.25">
      <c r="B75" s="25"/>
      <c r="H75" s="25"/>
      <c r="N75" s="25"/>
    </row>
    <row r="76" spans="2:14" s="24" customFormat="1" x14ac:dyDescent="0.25">
      <c r="B76" s="25"/>
      <c r="H76" s="25"/>
      <c r="N76" s="25"/>
    </row>
    <row r="77" spans="2:14" s="24" customFormat="1" x14ac:dyDescent="0.25">
      <c r="B77" s="25"/>
      <c r="H77" s="25"/>
      <c r="N77" s="25"/>
    </row>
    <row r="78" spans="2:14" s="24" customFormat="1" x14ac:dyDescent="0.25">
      <c r="B78" s="25"/>
      <c r="H78" s="25"/>
      <c r="N78" s="25"/>
    </row>
    <row r="79" spans="2:14" s="24" customFormat="1" x14ac:dyDescent="0.25">
      <c r="B79" s="25"/>
      <c r="H79" s="25"/>
      <c r="N79" s="25"/>
    </row>
    <row r="80" spans="2:14" s="24" customFormat="1" x14ac:dyDescent="0.25">
      <c r="B80" s="25"/>
      <c r="H80" s="25"/>
      <c r="N80" s="25"/>
    </row>
    <row r="81" spans="2:14" s="24" customFormat="1" x14ac:dyDescent="0.25">
      <c r="B81" s="25"/>
      <c r="H81" s="25"/>
      <c r="N81" s="25"/>
    </row>
    <row r="82" spans="2:14" s="24" customFormat="1" x14ac:dyDescent="0.25">
      <c r="B82" s="25"/>
      <c r="H82" s="25"/>
      <c r="N82" s="25"/>
    </row>
    <row r="83" spans="2:14" s="24" customFormat="1" x14ac:dyDescent="0.25">
      <c r="B83" s="25"/>
      <c r="H83" s="25"/>
      <c r="N83" s="25"/>
    </row>
    <row r="84" spans="2:14" s="24" customFormat="1" x14ac:dyDescent="0.25">
      <c r="B84" s="25"/>
      <c r="H84" s="25"/>
      <c r="N84" s="25"/>
    </row>
    <row r="85" spans="2:14" s="24" customFormat="1" x14ac:dyDescent="0.25">
      <c r="B85" s="25"/>
      <c r="H85" s="25"/>
      <c r="N85" s="25"/>
    </row>
    <row r="86" spans="2:14" s="24" customFormat="1" x14ac:dyDescent="0.25">
      <c r="B86" s="25"/>
      <c r="H86" s="25"/>
      <c r="N86" s="25"/>
    </row>
    <row r="87" spans="2:14" s="24" customFormat="1" x14ac:dyDescent="0.25">
      <c r="B87" s="25"/>
      <c r="H87" s="25"/>
      <c r="N87" s="25"/>
    </row>
    <row r="88" spans="2:14" s="24" customFormat="1" x14ac:dyDescent="0.25">
      <c r="B88" s="25"/>
      <c r="H88" s="25"/>
      <c r="N88" s="25"/>
    </row>
    <row r="89" spans="2:14" s="24" customFormat="1" x14ac:dyDescent="0.25">
      <c r="B89" s="25"/>
      <c r="H89" s="25"/>
      <c r="N89" s="25"/>
    </row>
    <row r="90" spans="2:14" s="24" customFormat="1" x14ac:dyDescent="0.25">
      <c r="B90" s="25"/>
      <c r="H90" s="25"/>
      <c r="N90" s="25"/>
    </row>
    <row r="91" spans="2:14" s="24" customFormat="1" x14ac:dyDescent="0.25">
      <c r="B91" s="25"/>
      <c r="H91" s="25"/>
      <c r="N91" s="25"/>
    </row>
    <row r="92" spans="2:14" s="24" customFormat="1" x14ac:dyDescent="0.25">
      <c r="B92" s="25"/>
      <c r="H92" s="25"/>
      <c r="N92" s="25"/>
    </row>
    <row r="93" spans="2:14" s="24" customFormat="1" x14ac:dyDescent="0.25">
      <c r="B93" s="25"/>
      <c r="H93" s="25"/>
      <c r="N93" s="25"/>
    </row>
    <row r="94" spans="2:14" s="24" customFormat="1" x14ac:dyDescent="0.25">
      <c r="B94" s="25"/>
      <c r="H94" s="25"/>
      <c r="N94" s="25"/>
    </row>
    <row r="95" spans="2:14" s="24" customFormat="1" x14ac:dyDescent="0.25">
      <c r="B95" s="25"/>
      <c r="H95" s="25"/>
      <c r="N95" s="25"/>
    </row>
    <row r="96" spans="2:14" s="24" customFormat="1" x14ac:dyDescent="0.25">
      <c r="B96" s="25"/>
      <c r="H96" s="25"/>
      <c r="N96" s="25"/>
    </row>
    <row r="97" spans="1:21" s="24" customFormat="1" x14ac:dyDescent="0.25">
      <c r="B97" s="25"/>
      <c r="H97" s="25"/>
      <c r="N97" s="25"/>
    </row>
    <row r="98" spans="1:21" s="24" customFormat="1" x14ac:dyDescent="0.25">
      <c r="B98" s="25"/>
      <c r="H98" s="25"/>
      <c r="N98" s="25"/>
    </row>
    <row r="99" spans="1:21" s="24" customFormat="1" x14ac:dyDescent="0.25">
      <c r="B99" s="25"/>
      <c r="H99" s="25"/>
      <c r="N99" s="25"/>
    </row>
    <row r="100" spans="1:21" s="24" customFormat="1" x14ac:dyDescent="0.25">
      <c r="B100" s="25"/>
      <c r="H100" s="25"/>
      <c r="N100" s="25"/>
    </row>
    <row r="101" spans="1:21" s="24" customFormat="1" x14ac:dyDescent="0.25">
      <c r="B101" s="25"/>
      <c r="H101" s="25"/>
      <c r="N101" s="25"/>
    </row>
    <row r="102" spans="1:21" s="24" customFormat="1" x14ac:dyDescent="0.25">
      <c r="B102" s="25"/>
      <c r="H102" s="25"/>
      <c r="N102" s="25"/>
    </row>
    <row r="103" spans="1:21" s="24" customFormat="1" x14ac:dyDescent="0.25">
      <c r="B103" s="25"/>
      <c r="H103" s="25"/>
      <c r="N103" s="25"/>
    </row>
    <row r="104" spans="1:21" s="24" customFormat="1" x14ac:dyDescent="0.25">
      <c r="B104" s="25"/>
      <c r="H104" s="25"/>
      <c r="N104" s="25"/>
    </row>
    <row r="105" spans="1:21" s="24" customFormat="1" x14ac:dyDescent="0.25">
      <c r="B105" s="25"/>
      <c r="H105" s="25"/>
      <c r="N105" s="25"/>
    </row>
    <row r="106" spans="1:21" s="24" customFormat="1" x14ac:dyDescent="0.25">
      <c r="B106" s="25"/>
      <c r="H106" s="25"/>
      <c r="N106" s="25"/>
    </row>
    <row r="107" spans="1:21" s="24" customFormat="1" x14ac:dyDescent="0.25">
      <c r="B107" s="25"/>
      <c r="H107" s="25"/>
      <c r="N107" s="25"/>
    </row>
    <row r="108" spans="1:21" s="24" customFormat="1" x14ac:dyDescent="0.25">
      <c r="B108" s="25"/>
      <c r="G108" s="26"/>
      <c r="H108" s="59"/>
      <c r="I108" s="26"/>
      <c r="J108" s="26"/>
      <c r="K108" s="26"/>
      <c r="L108" s="26"/>
      <c r="M108" s="26"/>
      <c r="N108" s="59"/>
      <c r="O108" s="26"/>
      <c r="P108" s="26"/>
    </row>
    <row r="109" spans="1:21" s="24" customFormat="1" x14ac:dyDescent="0.25">
      <c r="B109" s="25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  <row r="110" spans="1:21" s="24" customFormat="1" x14ac:dyDescent="0.25">
      <c r="B110" s="25"/>
      <c r="F110" s="26"/>
      <c r="G110" s="26"/>
      <c r="H110" s="59"/>
      <c r="I110" s="26"/>
      <c r="J110" s="26"/>
      <c r="K110" s="26"/>
      <c r="L110" s="26"/>
      <c r="M110" s="26"/>
      <c r="N110" s="59"/>
      <c r="O110" s="26"/>
      <c r="P110" s="26"/>
      <c r="Q110" s="26"/>
      <c r="R110" s="26"/>
      <c r="S110" s="26"/>
      <c r="T110" s="26"/>
      <c r="U110" s="26"/>
    </row>
    <row r="111" spans="1:21" s="24" customFormat="1" x14ac:dyDescent="0.25">
      <c r="A111" s="26"/>
      <c r="B111" s="59"/>
      <c r="C111" s="26"/>
      <c r="D111" s="26"/>
      <c r="E111" s="26"/>
      <c r="F111" s="26"/>
      <c r="G111" s="26"/>
      <c r="H111" s="59"/>
      <c r="I111" s="26"/>
      <c r="J111" s="26"/>
      <c r="K111" s="26"/>
      <c r="L111" s="26"/>
      <c r="M111" s="26"/>
      <c r="N111" s="59"/>
      <c r="O111" s="26"/>
      <c r="P111" s="26"/>
      <c r="Q111" s="26"/>
      <c r="R111" s="26"/>
      <c r="S111" s="26"/>
      <c r="T111" s="26"/>
      <c r="U111" s="26"/>
    </row>
  </sheetData>
  <sheetProtection algorithmName="SHA-512" hashValue="24Zz6oWOeytJTjZps7u3vXY/r044RZ6CVZWoXEzDrE/3iwqQaver5mHizO4mkNbHQbnyKfWhc0eu3rKSbUAg9g==" saltValue="ziaukOfu9zEiCv758M7tPg==" spinCount="100000" sheet="1" objects="1" scenarios="1"/>
  <mergeCells count="22">
    <mergeCell ref="B10:AE10"/>
    <mergeCell ref="A11:A12"/>
    <mergeCell ref="B11:F11"/>
    <mergeCell ref="G11:K11"/>
    <mergeCell ref="L11:P11"/>
    <mergeCell ref="Q11:U11"/>
    <mergeCell ref="V11:Z11"/>
    <mergeCell ref="AA11:AE11"/>
    <mergeCell ref="A28:Q28"/>
    <mergeCell ref="J41:K41"/>
    <mergeCell ref="J35:K35"/>
    <mergeCell ref="J36:K36"/>
    <mergeCell ref="J37:K37"/>
    <mergeCell ref="J38:K38"/>
    <mergeCell ref="J40:K40"/>
    <mergeCell ref="J39:K39"/>
    <mergeCell ref="A29:Q29"/>
    <mergeCell ref="A30:H30"/>
    <mergeCell ref="A32:A34"/>
    <mergeCell ref="B32:F33"/>
    <mergeCell ref="J32:K34"/>
    <mergeCell ref="L32:P33"/>
  </mergeCells>
  <hyperlinks>
    <hyperlink ref="A29" r:id="rId1" location="page=247" xr:uid="{FEEC4931-EC7D-42F4-AFEC-8FCFE5D0EF34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5:AE25 B21:AE21 B8" unlockedFormula="1"/>
    <ignoredError sqref="C46:C47 M35:M40 C35:C45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2025</vt:lpstr>
      <vt:lpstr>CONTRACTACIO 2n TR 2025</vt:lpstr>
      <vt:lpstr>CONTRACTACIO 3r TR 2025</vt:lpstr>
      <vt:lpstr>CONTRACTACIO 4t TR 2025</vt:lpstr>
      <vt:lpstr>2025 - CONTRACTACIÓ ANUAL</vt:lpstr>
      <vt:lpstr>'2025 - CONTRACTACIÓ ANUAL'!Àrea_d'impressió</vt:lpstr>
      <vt:lpstr>'CONTRACTACIO 1r TR 2025'!Àrea_d'impressió</vt:lpstr>
      <vt:lpstr>'CONTRACTACIO 2n TR 2025'!Àrea_d'impressió</vt:lpstr>
      <vt:lpstr>'CONTRACTACIO 3r TR 2025'!Àrea_d'impressió</vt:lpstr>
      <vt:lpstr>'CONTRACTACIO 4t TR 2025'!Àrea_d'impressió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FEIJOO LORDEN, JOSE RAMON</cp:lastModifiedBy>
  <cp:lastPrinted>2020-02-14T09:12:43Z</cp:lastPrinted>
  <dcterms:created xsi:type="dcterms:W3CDTF">2016-02-03T12:33:15Z</dcterms:created>
  <dcterms:modified xsi:type="dcterms:W3CDTF">2025-10-30T11:48:58Z</dcterms:modified>
</cp:coreProperties>
</file>