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5\2025 CONTRACTACIO\Fund BIT Habitat\"/>
    </mc:Choice>
  </mc:AlternateContent>
  <xr:revisionPtr revIDLastSave="0" documentId="8_{3362C802-8694-4AE4-BFDE-A349A1E03FF0}" xr6:coauthVersionLast="47" xr6:coauthVersionMax="47" xr10:uidLastSave="{00000000-0000-0000-0000-000000000000}"/>
  <workbookProtection workbookAlgorithmName="SHA-512" workbookHashValue="EWvz3ou4kAtJX7TpJdBZkQDCslHPneAXjs+GDJoXUZrZE61tW1AaTDNdlhhBvX63MMKQYJOKS2dYZQp550rIcA==" workbookSaltValue="LCSk2zjG6CwKf9OcgYZWGg==" workbookSpinCount="100000" lockStructure="1"/>
  <bookViews>
    <workbookView xWindow="-60" yWindow="-60" windowWidth="28920" windowHeight="15720" tabRatio="700" activeTab="1" xr2:uid="{00000000-000D-0000-FFFF-FFFF00000000}"/>
  </bookViews>
  <sheets>
    <sheet name="CONTRACTACIO 1r TR 2025" sheetId="1" r:id="rId1"/>
    <sheet name="CONTRACTACIO 2n TR 2025" sheetId="4" r:id="rId2"/>
    <sheet name="CONTRACTACIO 3r TR 2025" sheetId="5" r:id="rId3"/>
    <sheet name="CONTRACTACIO 4t TR 2025" sheetId="6" r:id="rId4"/>
    <sheet name="2025 - CONTRACTACIÓ ANUAL" sheetId="7" r:id="rId5"/>
  </sheets>
  <definedNames>
    <definedName name="_xlnm.Print_Area" localSheetId="4">'2025 - CONTRACTACIÓ ANUAL'!$A$1:$AE$53</definedName>
    <definedName name="_xlnm.Print_Area" localSheetId="0">'CONTRACTACIO 1r TR 2025'!$A$1:$AE$50</definedName>
    <definedName name="_xlnm.Print_Area" localSheetId="1">'CONTRACTACIO 2n TR 2025'!$A$1:$AE$50</definedName>
    <definedName name="_xlnm.Print_Area" localSheetId="2">'CONTRACTACIO 3r TR 2025'!$A$1:$AE$50</definedName>
    <definedName name="_xlnm.Print_Area" localSheetId="3">'CONTRACTACIO 4t TR 2025'!$A$1:$AE$50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7" l="1"/>
  <c r="F25" i="7" s="1"/>
  <c r="D25" i="7"/>
  <c r="B25" i="7"/>
  <c r="C25" i="7" s="1"/>
  <c r="M17" i="6"/>
  <c r="P17" i="6"/>
  <c r="F14" i="5"/>
  <c r="B20" i="7"/>
  <c r="C20" i="7" s="1"/>
  <c r="D20" i="7"/>
  <c r="D43" i="7" s="1"/>
  <c r="E20" i="7"/>
  <c r="F20" i="7"/>
  <c r="G20" i="7"/>
  <c r="H20" i="7" s="1"/>
  <c r="I20" i="7"/>
  <c r="J20" i="7"/>
  <c r="K20" i="7"/>
  <c r="L20" i="7"/>
  <c r="M20" i="7"/>
  <c r="N20" i="7"/>
  <c r="O20" i="7"/>
  <c r="P20" i="7"/>
  <c r="Q20" i="7"/>
  <c r="R20" i="7" s="1"/>
  <c r="S20" i="7"/>
  <c r="T20" i="7"/>
  <c r="E43" i="7" s="1"/>
  <c r="F43" i="7" s="1"/>
  <c r="V20" i="7"/>
  <c r="W20" i="7"/>
  <c r="X20" i="7"/>
  <c r="Y20" i="7"/>
  <c r="Z20" i="7" s="1"/>
  <c r="AA20" i="7"/>
  <c r="AB20" i="7" s="1"/>
  <c r="AC20" i="7"/>
  <c r="AD20" i="7"/>
  <c r="AE20" i="7"/>
  <c r="B43" i="6"/>
  <c r="C43" i="6"/>
  <c r="D43" i="6"/>
  <c r="E43" i="6"/>
  <c r="F43" i="6"/>
  <c r="C20" i="6"/>
  <c r="F20" i="6"/>
  <c r="H20" i="6"/>
  <c r="K20" i="6"/>
  <c r="M20" i="6"/>
  <c r="P20" i="6"/>
  <c r="R20" i="6"/>
  <c r="U20" i="6"/>
  <c r="W20" i="6"/>
  <c r="Z20" i="6"/>
  <c r="AB20" i="6"/>
  <c r="AE20" i="6"/>
  <c r="B43" i="5"/>
  <c r="C43" i="5" s="1"/>
  <c r="D43" i="5"/>
  <c r="E43" i="5"/>
  <c r="F43" i="5"/>
  <c r="C20" i="5"/>
  <c r="F20" i="5"/>
  <c r="H20" i="5"/>
  <c r="K20" i="5"/>
  <c r="M20" i="5"/>
  <c r="P20" i="5"/>
  <c r="R20" i="5"/>
  <c r="U20" i="5"/>
  <c r="W20" i="5"/>
  <c r="Z20" i="5"/>
  <c r="AB20" i="5"/>
  <c r="AE20" i="5"/>
  <c r="C20" i="4"/>
  <c r="F20" i="4"/>
  <c r="H20" i="4"/>
  <c r="K20" i="4"/>
  <c r="M20" i="4"/>
  <c r="P20" i="4"/>
  <c r="R20" i="4"/>
  <c r="U20" i="4"/>
  <c r="W20" i="4"/>
  <c r="Z20" i="4"/>
  <c r="AB20" i="4"/>
  <c r="AE20" i="4"/>
  <c r="B43" i="4"/>
  <c r="C43" i="4" s="1"/>
  <c r="D43" i="4"/>
  <c r="E43" i="4"/>
  <c r="F43" i="4" s="1"/>
  <c r="B37" i="1"/>
  <c r="C37" i="1" s="1"/>
  <c r="D37" i="1"/>
  <c r="E37" i="1"/>
  <c r="B38" i="1"/>
  <c r="C38" i="1" s="1"/>
  <c r="D38" i="1"/>
  <c r="E38" i="1"/>
  <c r="B39" i="1"/>
  <c r="C39" i="1"/>
  <c r="D39" i="1"/>
  <c r="E39" i="1"/>
  <c r="F39" i="1" s="1"/>
  <c r="B40" i="1"/>
  <c r="C40" i="1" s="1"/>
  <c r="D40" i="1"/>
  <c r="E40" i="1"/>
  <c r="F40" i="1" s="1"/>
  <c r="B41" i="1"/>
  <c r="C41" i="1"/>
  <c r="D41" i="1"/>
  <c r="E41" i="1"/>
  <c r="F41" i="1" s="1"/>
  <c r="B42" i="1"/>
  <c r="C42" i="1" s="1"/>
  <c r="D42" i="1"/>
  <c r="E42" i="1"/>
  <c r="F42" i="1" s="1"/>
  <c r="B43" i="1"/>
  <c r="C43" i="1"/>
  <c r="D43" i="1"/>
  <c r="E43" i="1"/>
  <c r="F43" i="1"/>
  <c r="B44" i="1"/>
  <c r="D44" i="1"/>
  <c r="E44" i="1"/>
  <c r="B45" i="1"/>
  <c r="C45" i="1" s="1"/>
  <c r="D45" i="1"/>
  <c r="E45" i="1"/>
  <c r="F45" i="1"/>
  <c r="B46" i="1"/>
  <c r="C46" i="1" s="1"/>
  <c r="D46" i="1"/>
  <c r="E46" i="1"/>
  <c r="F46" i="1" s="1"/>
  <c r="B47" i="1"/>
  <c r="C47" i="1"/>
  <c r="D47" i="1"/>
  <c r="E47" i="1"/>
  <c r="F47" i="1" s="1"/>
  <c r="B48" i="1"/>
  <c r="C48" i="1" s="1"/>
  <c r="D48" i="1"/>
  <c r="E48" i="1"/>
  <c r="F48" i="1" s="1"/>
  <c r="B49" i="1"/>
  <c r="C49" i="1"/>
  <c r="D49" i="1"/>
  <c r="E49" i="1"/>
  <c r="F49" i="1"/>
  <c r="U20" i="7" l="1"/>
  <c r="B43" i="7"/>
  <c r="C43" i="7" s="1"/>
  <c r="AE20" i="1"/>
  <c r="AB20" i="1"/>
  <c r="Z20" i="1"/>
  <c r="W20" i="1"/>
  <c r="U20" i="1"/>
  <c r="R20" i="1"/>
  <c r="P20" i="1"/>
  <c r="M20" i="1"/>
  <c r="K20" i="1"/>
  <c r="H20" i="1"/>
  <c r="C5" i="6" l="1"/>
  <c r="C5" i="5"/>
  <c r="C5" i="4"/>
  <c r="A7" i="7"/>
  <c r="G25" i="7" l="1"/>
  <c r="H25" i="7" s="1"/>
  <c r="I25" i="7"/>
  <c r="J25" i="7"/>
  <c r="K25" i="7" s="1"/>
  <c r="L25" i="7"/>
  <c r="M25" i="7" s="1"/>
  <c r="N25" i="7"/>
  <c r="O25" i="7"/>
  <c r="P25" i="7" s="1"/>
  <c r="Q25" i="7"/>
  <c r="R25" i="7" s="1"/>
  <c r="S25" i="7"/>
  <c r="T25" i="7"/>
  <c r="U25" i="7" s="1"/>
  <c r="V25" i="7"/>
  <c r="W25" i="7" s="1"/>
  <c r="X25" i="7"/>
  <c r="Y25" i="7"/>
  <c r="Z25" i="7" s="1"/>
  <c r="AA25" i="7"/>
  <c r="AB25" i="7" s="1"/>
  <c r="AC25" i="7"/>
  <c r="AD25" i="7"/>
  <c r="AE25" i="7" s="1"/>
  <c r="E48" i="6"/>
  <c r="F48" i="6" s="1"/>
  <c r="D48" i="6"/>
  <c r="B48" i="6"/>
  <c r="C48" i="6" s="1"/>
  <c r="AE25" i="6"/>
  <c r="AB25" i="6"/>
  <c r="Z25" i="6"/>
  <c r="W25" i="6"/>
  <c r="U25" i="6"/>
  <c r="R25" i="6"/>
  <c r="P25" i="6"/>
  <c r="M25" i="6"/>
  <c r="K25" i="6"/>
  <c r="H25" i="6"/>
  <c r="F25" i="6"/>
  <c r="C25" i="6"/>
  <c r="E48" i="5"/>
  <c r="F48" i="5" s="1"/>
  <c r="D48" i="5"/>
  <c r="B48" i="5"/>
  <c r="C48" i="5" s="1"/>
  <c r="AE25" i="5"/>
  <c r="AB25" i="5"/>
  <c r="Z25" i="5"/>
  <c r="W25" i="5"/>
  <c r="U25" i="5"/>
  <c r="R25" i="5"/>
  <c r="P25" i="5"/>
  <c r="M25" i="5"/>
  <c r="K25" i="5"/>
  <c r="H25" i="5"/>
  <c r="F25" i="5"/>
  <c r="C25" i="5"/>
  <c r="E48" i="4"/>
  <c r="F48" i="4" s="1"/>
  <c r="D48" i="4"/>
  <c r="B48" i="4"/>
  <c r="C48" i="4" s="1"/>
  <c r="AE25" i="4"/>
  <c r="AB25" i="4"/>
  <c r="Z25" i="4"/>
  <c r="W25" i="4"/>
  <c r="U25" i="4"/>
  <c r="R25" i="4"/>
  <c r="P25" i="4"/>
  <c r="M25" i="4"/>
  <c r="K25" i="4"/>
  <c r="H25" i="4"/>
  <c r="F25" i="4"/>
  <c r="C25" i="4"/>
  <c r="AE25" i="1"/>
  <c r="AB25" i="1"/>
  <c r="Z25" i="1"/>
  <c r="W25" i="1"/>
  <c r="U25" i="1"/>
  <c r="R25" i="1"/>
  <c r="P25" i="1"/>
  <c r="M25" i="1"/>
  <c r="K25" i="1"/>
  <c r="H25" i="1"/>
  <c r="F25" i="1"/>
  <c r="C25" i="1"/>
  <c r="D48" i="7" l="1"/>
  <c r="B48" i="7"/>
  <c r="E48" i="7"/>
  <c r="E47" i="6"/>
  <c r="F47" i="6" s="1"/>
  <c r="D47" i="6"/>
  <c r="B47" i="6"/>
  <c r="C47" i="6" s="1"/>
  <c r="E47" i="5"/>
  <c r="F47" i="5" s="1"/>
  <c r="D47" i="5"/>
  <c r="B47" i="5"/>
  <c r="C47" i="5" s="1"/>
  <c r="E47" i="4"/>
  <c r="F47" i="4" s="1"/>
  <c r="D47" i="4"/>
  <c r="B47" i="4"/>
  <c r="C47" i="4" s="1"/>
  <c r="AE24" i="6"/>
  <c r="AB24" i="6"/>
  <c r="Z24" i="6"/>
  <c r="W24" i="6"/>
  <c r="U24" i="6"/>
  <c r="R24" i="6"/>
  <c r="P24" i="6"/>
  <c r="M24" i="6"/>
  <c r="K24" i="6"/>
  <c r="H24" i="6"/>
  <c r="F24" i="6"/>
  <c r="C24" i="6"/>
  <c r="AE24" i="5"/>
  <c r="AB24" i="5"/>
  <c r="Z24" i="5"/>
  <c r="W24" i="5"/>
  <c r="U24" i="5"/>
  <c r="R24" i="5"/>
  <c r="P24" i="5"/>
  <c r="M24" i="5"/>
  <c r="K24" i="5"/>
  <c r="H24" i="5"/>
  <c r="F24" i="5"/>
  <c r="C24" i="5"/>
  <c r="AE24" i="4"/>
  <c r="AB24" i="4"/>
  <c r="Z24" i="4"/>
  <c r="W24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K24" i="1"/>
  <c r="H24" i="1"/>
  <c r="AD24" i="7"/>
  <c r="AE24" i="7" s="1"/>
  <c r="AC24" i="7"/>
  <c r="AA24" i="7"/>
  <c r="AB24" i="7" s="1"/>
  <c r="Y24" i="7"/>
  <c r="Z24" i="7" s="1"/>
  <c r="X24" i="7"/>
  <c r="V24" i="7"/>
  <c r="W24" i="7" s="1"/>
  <c r="T24" i="7"/>
  <c r="U24" i="7" s="1"/>
  <c r="S24" i="7"/>
  <c r="Q24" i="7"/>
  <c r="R24" i="7" s="1"/>
  <c r="O24" i="7"/>
  <c r="P24" i="7" s="1"/>
  <c r="N24" i="7"/>
  <c r="L24" i="7"/>
  <c r="M24" i="7" s="1"/>
  <c r="J24" i="7"/>
  <c r="K24" i="7" s="1"/>
  <c r="I24" i="7"/>
  <c r="G24" i="7"/>
  <c r="H24" i="7" s="1"/>
  <c r="E24" i="7"/>
  <c r="F24" i="7" s="1"/>
  <c r="D24" i="7"/>
  <c r="B24" i="7"/>
  <c r="C24" i="7" s="1"/>
  <c r="B8" i="7"/>
  <c r="B8" i="6"/>
  <c r="B8" i="5"/>
  <c r="B8" i="4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K23" i="7" s="1"/>
  <c r="I23" i="7"/>
  <c r="G23" i="7"/>
  <c r="E23" i="7"/>
  <c r="F23" i="7" s="1"/>
  <c r="D23" i="7"/>
  <c r="B23" i="7"/>
  <c r="C23" i="7" s="1"/>
  <c r="E46" i="6"/>
  <c r="F46" i="6" s="1"/>
  <c r="D46" i="6"/>
  <c r="B46" i="6"/>
  <c r="AE23" i="6"/>
  <c r="AB23" i="6"/>
  <c r="Z23" i="6"/>
  <c r="W23" i="6"/>
  <c r="U23" i="6"/>
  <c r="R23" i="6"/>
  <c r="P23" i="6"/>
  <c r="M23" i="6"/>
  <c r="E46" i="5"/>
  <c r="F46" i="5" s="1"/>
  <c r="D46" i="5"/>
  <c r="B46" i="5"/>
  <c r="C46" i="5" s="1"/>
  <c r="AE23" i="5"/>
  <c r="AB23" i="5"/>
  <c r="Z23" i="5"/>
  <c r="W23" i="5"/>
  <c r="U23" i="5"/>
  <c r="R23" i="5"/>
  <c r="P23" i="5"/>
  <c r="M23" i="5"/>
  <c r="F23" i="5"/>
  <c r="C23" i="5"/>
  <c r="E46" i="4"/>
  <c r="F46" i="4" s="1"/>
  <c r="D46" i="4"/>
  <c r="B46" i="4"/>
  <c r="C46" i="4" s="1"/>
  <c r="AE23" i="4"/>
  <c r="AB23" i="4"/>
  <c r="Z23" i="4"/>
  <c r="W23" i="4"/>
  <c r="U23" i="4"/>
  <c r="R23" i="4"/>
  <c r="P23" i="4"/>
  <c r="M23" i="4"/>
  <c r="F23" i="4"/>
  <c r="C23" i="4"/>
  <c r="AE23" i="1"/>
  <c r="AB23" i="1"/>
  <c r="Z23" i="1"/>
  <c r="W23" i="1"/>
  <c r="U23" i="1"/>
  <c r="R23" i="1"/>
  <c r="P23" i="1"/>
  <c r="M23" i="1"/>
  <c r="C13" i="4"/>
  <c r="B27" i="1"/>
  <c r="C20" i="1" s="1"/>
  <c r="B16" i="7"/>
  <c r="C16" i="7" s="1"/>
  <c r="D16" i="7"/>
  <c r="J26" i="7"/>
  <c r="E26" i="7"/>
  <c r="F26" i="7" s="1"/>
  <c r="O26" i="7"/>
  <c r="P26" i="7" s="1"/>
  <c r="T26" i="7"/>
  <c r="U26" i="7" s="1"/>
  <c r="Y26" i="7"/>
  <c r="Z26" i="7" s="1"/>
  <c r="AD26" i="7"/>
  <c r="AE26" i="7" s="1"/>
  <c r="E13" i="7"/>
  <c r="J13" i="7"/>
  <c r="O13" i="7"/>
  <c r="P13" i="7" s="1"/>
  <c r="T13" i="7"/>
  <c r="U13" i="7" s="1"/>
  <c r="Y13" i="7"/>
  <c r="Z13" i="7" s="1"/>
  <c r="AD13" i="7"/>
  <c r="AE13" i="7" s="1"/>
  <c r="E21" i="7"/>
  <c r="F21" i="7" s="1"/>
  <c r="J21" i="7"/>
  <c r="O21" i="7"/>
  <c r="AD21" i="7"/>
  <c r="AE21" i="7" s="1"/>
  <c r="T21" i="7"/>
  <c r="U21" i="7" s="1"/>
  <c r="Y21" i="7"/>
  <c r="Z21" i="7" s="1"/>
  <c r="E22" i="7"/>
  <c r="F22" i="7" s="1"/>
  <c r="J22" i="7"/>
  <c r="K22" i="7" s="1"/>
  <c r="O22" i="7"/>
  <c r="P22" i="7" s="1"/>
  <c r="AD22" i="7"/>
  <c r="AE22" i="7" s="1"/>
  <c r="T22" i="7"/>
  <c r="U22" i="7" s="1"/>
  <c r="Y22" i="7"/>
  <c r="Z22" i="7" s="1"/>
  <c r="J14" i="7"/>
  <c r="K14" i="7" s="1"/>
  <c r="O14" i="7"/>
  <c r="P14" i="7" s="1"/>
  <c r="E14" i="7"/>
  <c r="T14" i="7"/>
  <c r="U14" i="7" s="1"/>
  <c r="Y14" i="7"/>
  <c r="Z14" i="7" s="1"/>
  <c r="AD14" i="7"/>
  <c r="AE14" i="7" s="1"/>
  <c r="J15" i="7"/>
  <c r="K15" i="7" s="1"/>
  <c r="O15" i="7"/>
  <c r="P15" i="7" s="1"/>
  <c r="E15" i="7"/>
  <c r="T15" i="7"/>
  <c r="U15" i="7" s="1"/>
  <c r="Y15" i="7"/>
  <c r="Z15" i="7" s="1"/>
  <c r="AD15" i="7"/>
  <c r="AE15" i="7" s="1"/>
  <c r="J16" i="7"/>
  <c r="K16" i="7" s="1"/>
  <c r="O16" i="7"/>
  <c r="P16" i="7" s="1"/>
  <c r="E16" i="7"/>
  <c r="F16" i="7" s="1"/>
  <c r="T16" i="7"/>
  <c r="U16" i="7" s="1"/>
  <c r="Y16" i="7"/>
  <c r="Z16" i="7" s="1"/>
  <c r="AD16" i="7"/>
  <c r="AE16" i="7" s="1"/>
  <c r="J17" i="7"/>
  <c r="K17" i="7" s="1"/>
  <c r="O17" i="7"/>
  <c r="P17" i="7" s="1"/>
  <c r="E17" i="7"/>
  <c r="F17" i="7" s="1"/>
  <c r="T17" i="7"/>
  <c r="U17" i="7" s="1"/>
  <c r="Y17" i="7"/>
  <c r="Z17" i="7" s="1"/>
  <c r="AD17" i="7"/>
  <c r="AE17" i="7" s="1"/>
  <c r="J18" i="7"/>
  <c r="K18" i="7" s="1"/>
  <c r="O18" i="7"/>
  <c r="AD18" i="7"/>
  <c r="E18" i="7"/>
  <c r="F18" i="7" s="1"/>
  <c r="T18" i="7"/>
  <c r="U18" i="7" s="1"/>
  <c r="Y18" i="7"/>
  <c r="Z18" i="7" s="1"/>
  <c r="J19" i="7"/>
  <c r="K19" i="7" s="1"/>
  <c r="O19" i="7"/>
  <c r="P19" i="7" s="1"/>
  <c r="AD19" i="7"/>
  <c r="AE19" i="7" s="1"/>
  <c r="E19" i="7"/>
  <c r="T19" i="7"/>
  <c r="U19" i="7" s="1"/>
  <c r="Y19" i="7"/>
  <c r="Z19" i="7" s="1"/>
  <c r="I26" i="7"/>
  <c r="D26" i="7"/>
  <c r="N26" i="7"/>
  <c r="S26" i="7"/>
  <c r="X26" i="7"/>
  <c r="AC26" i="7"/>
  <c r="I16" i="7"/>
  <c r="N16" i="7"/>
  <c r="S16" i="7"/>
  <c r="X16" i="7"/>
  <c r="AC16" i="7"/>
  <c r="D13" i="7"/>
  <c r="I13" i="7"/>
  <c r="N13" i="7"/>
  <c r="S13" i="7"/>
  <c r="X13" i="7"/>
  <c r="AC13" i="7"/>
  <c r="D21" i="7"/>
  <c r="I21" i="7"/>
  <c r="N21" i="7"/>
  <c r="AC21" i="7"/>
  <c r="S21" i="7"/>
  <c r="X21" i="7"/>
  <c r="D22" i="7"/>
  <c r="I22" i="7"/>
  <c r="N22" i="7"/>
  <c r="AC22" i="7"/>
  <c r="S22" i="7"/>
  <c r="X22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6" i="7"/>
  <c r="H26" i="7" s="1"/>
  <c r="B26" i="7"/>
  <c r="C26" i="7" s="1"/>
  <c r="L26" i="7"/>
  <c r="M26" i="7" s="1"/>
  <c r="Q26" i="7"/>
  <c r="R26" i="7" s="1"/>
  <c r="V26" i="7"/>
  <c r="W26" i="7" s="1"/>
  <c r="AA26" i="7"/>
  <c r="AB26" i="7" s="1"/>
  <c r="G16" i="7"/>
  <c r="H16" i="7" s="1"/>
  <c r="L16" i="7"/>
  <c r="M16" i="7" s="1"/>
  <c r="Q16" i="7"/>
  <c r="R16" i="7" s="1"/>
  <c r="V16" i="7"/>
  <c r="W16" i="7" s="1"/>
  <c r="AA16" i="7"/>
  <c r="AB16" i="7" s="1"/>
  <c r="B13" i="7"/>
  <c r="C13" i="7" s="1"/>
  <c r="G13" i="7"/>
  <c r="L13" i="7"/>
  <c r="Q13" i="7"/>
  <c r="R13" i="7" s="1"/>
  <c r="V13" i="7"/>
  <c r="W13" i="7" s="1"/>
  <c r="AA13" i="7"/>
  <c r="AB13" i="7" s="1"/>
  <c r="B21" i="7"/>
  <c r="G21" i="7"/>
  <c r="L21" i="7"/>
  <c r="AA21" i="7"/>
  <c r="AB21" i="7" s="1"/>
  <c r="Q21" i="7"/>
  <c r="R21" i="7" s="1"/>
  <c r="V21" i="7"/>
  <c r="W21" i="7" s="1"/>
  <c r="B22" i="7"/>
  <c r="C22" i="7" s="1"/>
  <c r="G22" i="7"/>
  <c r="H22" i="7" s="1"/>
  <c r="L22" i="7"/>
  <c r="M22" i="7" s="1"/>
  <c r="AA22" i="7"/>
  <c r="AB22" i="7" s="1"/>
  <c r="Q22" i="7"/>
  <c r="R22" i="7" s="1"/>
  <c r="V22" i="7"/>
  <c r="W22" i="7" s="1"/>
  <c r="G14" i="7"/>
  <c r="H14" i="7" s="1"/>
  <c r="L14" i="7"/>
  <c r="M14" i="7" s="1"/>
  <c r="B14" i="7"/>
  <c r="C14" i="7" s="1"/>
  <c r="Q14" i="7"/>
  <c r="R14" i="7" s="1"/>
  <c r="V14" i="7"/>
  <c r="W14" i="7" s="1"/>
  <c r="AA14" i="7"/>
  <c r="AB14" i="7" s="1"/>
  <c r="G15" i="7"/>
  <c r="H15" i="7" s="1"/>
  <c r="L15" i="7"/>
  <c r="M15" i="7" s="1"/>
  <c r="B15" i="7"/>
  <c r="C15" i="7" s="1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AB17" i="7" s="1"/>
  <c r="G18" i="7"/>
  <c r="H18" i="7" s="1"/>
  <c r="L18" i="7"/>
  <c r="M18" i="7" s="1"/>
  <c r="AA18" i="7"/>
  <c r="AB18" i="7" s="1"/>
  <c r="B18" i="7"/>
  <c r="C18" i="7" s="1"/>
  <c r="Q18" i="7"/>
  <c r="R18" i="7" s="1"/>
  <c r="V18" i="7"/>
  <c r="W18" i="7" s="1"/>
  <c r="G19" i="7"/>
  <c r="H19" i="7" s="1"/>
  <c r="L19" i="7"/>
  <c r="M19" i="7" s="1"/>
  <c r="AA19" i="7"/>
  <c r="AB19" i="7" s="1"/>
  <c r="B19" i="7"/>
  <c r="Q19" i="7"/>
  <c r="R19" i="7" s="1"/>
  <c r="V19" i="7"/>
  <c r="W19" i="7" s="1"/>
  <c r="J27" i="6"/>
  <c r="O37" i="6" s="1"/>
  <c r="K21" i="6"/>
  <c r="E27" i="6"/>
  <c r="O36" i="6" s="1"/>
  <c r="O27" i="6"/>
  <c r="O38" i="6" s="1"/>
  <c r="Y27" i="6"/>
  <c r="O40" i="6" s="1"/>
  <c r="P40" i="6" s="1"/>
  <c r="T27" i="6"/>
  <c r="O39" i="6" s="1"/>
  <c r="P39" i="6" s="1"/>
  <c r="AD27" i="6"/>
  <c r="O41" i="6" s="1"/>
  <c r="P41" i="6" s="1"/>
  <c r="I27" i="6"/>
  <c r="N37" i="6" s="1"/>
  <c r="D27" i="6"/>
  <c r="N36" i="6" s="1"/>
  <c r="N27" i="6"/>
  <c r="N38" i="6" s="1"/>
  <c r="X27" i="6"/>
  <c r="N40" i="6" s="1"/>
  <c r="S27" i="6"/>
  <c r="N39" i="6" s="1"/>
  <c r="AC27" i="6"/>
  <c r="N41" i="6" s="1"/>
  <c r="G27" i="6"/>
  <c r="L37" i="6" s="1"/>
  <c r="H15" i="6"/>
  <c r="B27" i="6"/>
  <c r="L36" i="6" s="1"/>
  <c r="M36" i="6" s="1"/>
  <c r="L27" i="6"/>
  <c r="L38" i="6" s="1"/>
  <c r="V27" i="6"/>
  <c r="L40" i="6" s="1"/>
  <c r="M40" i="6" s="1"/>
  <c r="Q27" i="6"/>
  <c r="L39" i="6" s="1"/>
  <c r="M39" i="6" s="1"/>
  <c r="AA27" i="6"/>
  <c r="L41" i="6" s="1"/>
  <c r="M41" i="6" s="1"/>
  <c r="E49" i="6"/>
  <c r="F49" i="6" s="1"/>
  <c r="E36" i="6"/>
  <c r="E37" i="6"/>
  <c r="E38" i="6"/>
  <c r="E39" i="6"/>
  <c r="F39" i="6" s="1"/>
  <c r="E40" i="6"/>
  <c r="F40" i="6" s="1"/>
  <c r="E41" i="6"/>
  <c r="F41" i="6" s="1"/>
  <c r="E42" i="6"/>
  <c r="F42" i="6" s="1"/>
  <c r="E44" i="6"/>
  <c r="F44" i="6" s="1"/>
  <c r="E45" i="6"/>
  <c r="F45" i="6" s="1"/>
  <c r="D49" i="6"/>
  <c r="D36" i="6"/>
  <c r="D37" i="6"/>
  <c r="D38" i="6"/>
  <c r="D39" i="6"/>
  <c r="D40" i="6"/>
  <c r="D41" i="6"/>
  <c r="D42" i="6"/>
  <c r="D44" i="6"/>
  <c r="D45" i="6"/>
  <c r="B49" i="6"/>
  <c r="C49" i="6" s="1"/>
  <c r="B45" i="6"/>
  <c r="C45" i="6" s="1"/>
  <c r="B36" i="6"/>
  <c r="B37" i="6"/>
  <c r="B38" i="6"/>
  <c r="C38" i="6" s="1"/>
  <c r="B39" i="6"/>
  <c r="C39" i="6" s="1"/>
  <c r="B40" i="6"/>
  <c r="C40" i="6" s="1"/>
  <c r="B41" i="6"/>
  <c r="C41" i="6" s="1"/>
  <c r="B42" i="6"/>
  <c r="C42" i="6" s="1"/>
  <c r="B44" i="6"/>
  <c r="C44" i="6" s="1"/>
  <c r="AE13" i="6"/>
  <c r="AE14" i="6"/>
  <c r="AE15" i="6"/>
  <c r="AE16" i="6"/>
  <c r="AE17" i="6"/>
  <c r="AE18" i="6"/>
  <c r="AE19" i="6"/>
  <c r="AE21" i="6"/>
  <c r="AE22" i="6"/>
  <c r="AE26" i="6"/>
  <c r="AB13" i="6"/>
  <c r="AB14" i="6"/>
  <c r="AB15" i="6"/>
  <c r="AB16" i="6"/>
  <c r="AB17" i="6"/>
  <c r="AB18" i="6"/>
  <c r="AB19" i="6"/>
  <c r="AB21" i="6"/>
  <c r="AB22" i="6"/>
  <c r="AB26" i="6"/>
  <c r="Z13" i="6"/>
  <c r="Z14" i="6"/>
  <c r="Z15" i="6"/>
  <c r="Z16" i="6"/>
  <c r="Z17" i="6"/>
  <c r="Z19" i="6"/>
  <c r="Z21" i="6"/>
  <c r="Z26" i="6"/>
  <c r="W13" i="6"/>
  <c r="W14" i="6"/>
  <c r="W15" i="6"/>
  <c r="W16" i="6"/>
  <c r="W17" i="6"/>
  <c r="W21" i="6"/>
  <c r="W22" i="6"/>
  <c r="W26" i="6"/>
  <c r="U14" i="6"/>
  <c r="U15" i="6"/>
  <c r="U17" i="6"/>
  <c r="U18" i="6"/>
  <c r="U19" i="6"/>
  <c r="U21" i="6"/>
  <c r="U22" i="6"/>
  <c r="U26" i="6"/>
  <c r="R13" i="6"/>
  <c r="R14" i="6"/>
  <c r="R15" i="6"/>
  <c r="R17" i="6"/>
  <c r="R18" i="6"/>
  <c r="R19" i="6"/>
  <c r="R21" i="6"/>
  <c r="R22" i="6"/>
  <c r="R26" i="6"/>
  <c r="P13" i="6"/>
  <c r="P15" i="6"/>
  <c r="P16" i="6"/>
  <c r="P18" i="6"/>
  <c r="P21" i="6"/>
  <c r="P22" i="6"/>
  <c r="P26" i="6"/>
  <c r="M14" i="6"/>
  <c r="M15" i="6"/>
  <c r="M16" i="6"/>
  <c r="M19" i="6"/>
  <c r="M21" i="6"/>
  <c r="M22" i="6"/>
  <c r="M26" i="6"/>
  <c r="K16" i="6"/>
  <c r="K17" i="6"/>
  <c r="H16" i="6"/>
  <c r="H17" i="6"/>
  <c r="H22" i="6"/>
  <c r="F15" i="6"/>
  <c r="F16" i="6"/>
  <c r="F17" i="6"/>
  <c r="F18" i="6"/>
  <c r="F19" i="6"/>
  <c r="F21" i="6"/>
  <c r="F22" i="6"/>
  <c r="F26" i="6"/>
  <c r="C14" i="6"/>
  <c r="C15" i="6"/>
  <c r="C16" i="6"/>
  <c r="C17" i="6"/>
  <c r="C18" i="6"/>
  <c r="C19" i="6"/>
  <c r="C22" i="6"/>
  <c r="C26" i="6"/>
  <c r="AD27" i="5"/>
  <c r="O41" i="5" s="1"/>
  <c r="P41" i="5" s="1"/>
  <c r="AC27" i="5"/>
  <c r="N41" i="5" s="1"/>
  <c r="AA27" i="5"/>
  <c r="L41" i="5" s="1"/>
  <c r="M41" i="5" s="1"/>
  <c r="E27" i="5"/>
  <c r="O36" i="5" s="1"/>
  <c r="J27" i="5"/>
  <c r="O37" i="5" s="1"/>
  <c r="O27" i="5"/>
  <c r="O38" i="5" s="1"/>
  <c r="T27" i="5"/>
  <c r="O39" i="5" s="1"/>
  <c r="P39" i="5" s="1"/>
  <c r="Y27" i="5"/>
  <c r="O40" i="5" s="1"/>
  <c r="P40" i="5" s="1"/>
  <c r="Z18" i="5"/>
  <c r="D27" i="5"/>
  <c r="N36" i="5" s="1"/>
  <c r="I27" i="5"/>
  <c r="N37" i="5" s="1"/>
  <c r="N27" i="5"/>
  <c r="N38" i="5" s="1"/>
  <c r="S27" i="5"/>
  <c r="N39" i="5" s="1"/>
  <c r="X27" i="5"/>
  <c r="N40" i="5" s="1"/>
  <c r="B27" i="5"/>
  <c r="L36" i="5" s="1"/>
  <c r="M36" i="5" s="1"/>
  <c r="G27" i="5"/>
  <c r="L37" i="5" s="1"/>
  <c r="L27" i="5"/>
  <c r="L38" i="5" s="1"/>
  <c r="Q27" i="5"/>
  <c r="L39" i="5" s="1"/>
  <c r="M39" i="5" s="1"/>
  <c r="V27" i="5"/>
  <c r="L40" i="5" s="1"/>
  <c r="M40" i="5" s="1"/>
  <c r="E36" i="5"/>
  <c r="E37" i="5"/>
  <c r="E38" i="5"/>
  <c r="E44" i="5"/>
  <c r="E45" i="5"/>
  <c r="F45" i="5" s="1"/>
  <c r="E41" i="5"/>
  <c r="E42" i="5"/>
  <c r="F42" i="5" s="1"/>
  <c r="E49" i="5"/>
  <c r="F49" i="5" s="1"/>
  <c r="E39" i="5"/>
  <c r="F39" i="5" s="1"/>
  <c r="E40" i="5"/>
  <c r="F40" i="5" s="1"/>
  <c r="D36" i="5"/>
  <c r="D37" i="5"/>
  <c r="D38" i="5"/>
  <c r="D44" i="5"/>
  <c r="D45" i="5"/>
  <c r="D41" i="5"/>
  <c r="D42" i="5"/>
  <c r="D49" i="5"/>
  <c r="D39" i="5"/>
  <c r="D40" i="5"/>
  <c r="B36" i="5"/>
  <c r="B37" i="5"/>
  <c r="C37" i="5" s="1"/>
  <c r="B38" i="5"/>
  <c r="C38" i="5" s="1"/>
  <c r="B44" i="5"/>
  <c r="B45" i="5"/>
  <c r="C45" i="5" s="1"/>
  <c r="B49" i="5"/>
  <c r="B41" i="5"/>
  <c r="C41" i="5" s="1"/>
  <c r="B42" i="5"/>
  <c r="C42" i="5" s="1"/>
  <c r="B39" i="5"/>
  <c r="C39" i="5" s="1"/>
  <c r="B40" i="5"/>
  <c r="C40" i="5" s="1"/>
  <c r="AE26" i="5"/>
  <c r="AB26" i="5"/>
  <c r="Z26" i="5"/>
  <c r="W26" i="5"/>
  <c r="U26" i="5"/>
  <c r="R26" i="5"/>
  <c r="P26" i="5"/>
  <c r="M26" i="5"/>
  <c r="K26" i="5"/>
  <c r="F26" i="5"/>
  <c r="C26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1" i="5"/>
  <c r="AB22" i="5"/>
  <c r="Z13" i="5"/>
  <c r="Z14" i="5"/>
  <c r="Z15" i="5"/>
  <c r="Z16" i="5"/>
  <c r="Z17" i="5"/>
  <c r="Z19" i="5"/>
  <c r="Z21" i="5"/>
  <c r="Z22" i="5"/>
  <c r="W13" i="5"/>
  <c r="W14" i="5"/>
  <c r="W15" i="5"/>
  <c r="W16" i="5"/>
  <c r="W17" i="5"/>
  <c r="W19" i="5"/>
  <c r="W21" i="5"/>
  <c r="W22" i="5"/>
  <c r="U13" i="5"/>
  <c r="U14" i="5"/>
  <c r="U15" i="5"/>
  <c r="U16" i="5"/>
  <c r="U17" i="5"/>
  <c r="U18" i="5"/>
  <c r="U19" i="5"/>
  <c r="U21" i="5"/>
  <c r="U22" i="5"/>
  <c r="R13" i="5"/>
  <c r="R14" i="5"/>
  <c r="R15" i="5"/>
  <c r="R17" i="5"/>
  <c r="R18" i="5"/>
  <c r="R19" i="5"/>
  <c r="R21" i="5"/>
  <c r="R22" i="5"/>
  <c r="P17" i="5"/>
  <c r="M14" i="5"/>
  <c r="M15" i="5"/>
  <c r="M16" i="5"/>
  <c r="M17" i="5"/>
  <c r="M18" i="5"/>
  <c r="M19" i="5"/>
  <c r="M22" i="5"/>
  <c r="K16" i="5"/>
  <c r="K17" i="5"/>
  <c r="H16" i="5"/>
  <c r="H17" i="5"/>
  <c r="H19" i="5"/>
  <c r="H22" i="5"/>
  <c r="F13" i="5"/>
  <c r="F15" i="5"/>
  <c r="F16" i="5"/>
  <c r="F17" i="5"/>
  <c r="F18" i="5"/>
  <c r="F19" i="5"/>
  <c r="C15" i="5"/>
  <c r="C16" i="5"/>
  <c r="C17" i="5"/>
  <c r="C18" i="5"/>
  <c r="C19" i="5"/>
  <c r="C22" i="5"/>
  <c r="E49" i="4"/>
  <c r="F49" i="4" s="1"/>
  <c r="E36" i="4"/>
  <c r="F36" i="4" s="1"/>
  <c r="E37" i="4"/>
  <c r="E38" i="4"/>
  <c r="F38" i="4" s="1"/>
  <c r="E39" i="4"/>
  <c r="F39" i="4" s="1"/>
  <c r="E40" i="4"/>
  <c r="F40" i="4" s="1"/>
  <c r="E41" i="4"/>
  <c r="E42" i="4"/>
  <c r="F42" i="4" s="1"/>
  <c r="E44" i="4"/>
  <c r="E45" i="4"/>
  <c r="F45" i="4" s="1"/>
  <c r="D49" i="4"/>
  <c r="B49" i="4"/>
  <c r="C49" i="4" s="1"/>
  <c r="B45" i="4"/>
  <c r="C45" i="4" s="1"/>
  <c r="B36" i="4"/>
  <c r="C36" i="4" s="1"/>
  <c r="B37" i="4"/>
  <c r="C37" i="4" s="1"/>
  <c r="B38" i="4"/>
  <c r="C38" i="4" s="1"/>
  <c r="B39" i="4"/>
  <c r="C39" i="4" s="1"/>
  <c r="B40" i="4"/>
  <c r="B41" i="4"/>
  <c r="B42" i="4"/>
  <c r="C42" i="4" s="1"/>
  <c r="B44" i="4"/>
  <c r="AE13" i="4"/>
  <c r="AE14" i="4"/>
  <c r="AE15" i="4"/>
  <c r="AE16" i="4"/>
  <c r="AE17" i="4"/>
  <c r="AE18" i="4"/>
  <c r="AE19" i="4"/>
  <c r="AE21" i="4"/>
  <c r="AE22" i="4"/>
  <c r="AE26" i="4"/>
  <c r="AD27" i="4"/>
  <c r="O41" i="4" s="1"/>
  <c r="AC27" i="4"/>
  <c r="N41" i="4" s="1"/>
  <c r="AB13" i="4"/>
  <c r="AB14" i="4"/>
  <c r="AB15" i="4"/>
  <c r="AB16" i="4"/>
  <c r="AB17" i="4"/>
  <c r="AB18" i="4"/>
  <c r="AB19" i="4"/>
  <c r="AB21" i="4"/>
  <c r="AB22" i="4"/>
  <c r="AB26" i="4"/>
  <c r="AA27" i="4"/>
  <c r="L41" i="4" s="1"/>
  <c r="M41" i="4" s="1"/>
  <c r="Z13" i="4"/>
  <c r="Z14" i="4"/>
  <c r="Z15" i="4"/>
  <c r="Z16" i="4"/>
  <c r="Z18" i="4"/>
  <c r="Z19" i="4"/>
  <c r="Y27" i="4"/>
  <c r="O40" i="4" s="1"/>
  <c r="P40" i="4" s="1"/>
  <c r="Z21" i="4"/>
  <c r="Z26" i="4"/>
  <c r="X27" i="4"/>
  <c r="N40" i="4" s="1"/>
  <c r="W13" i="4"/>
  <c r="W14" i="4"/>
  <c r="W15" i="4"/>
  <c r="W16" i="4"/>
  <c r="W18" i="4"/>
  <c r="W19" i="4"/>
  <c r="V27" i="4"/>
  <c r="L40" i="4" s="1"/>
  <c r="M40" i="4" s="1"/>
  <c r="W22" i="4"/>
  <c r="W26" i="4"/>
  <c r="T27" i="4"/>
  <c r="O39" i="4" s="1"/>
  <c r="P39" i="4" s="1"/>
  <c r="U13" i="4"/>
  <c r="U14" i="4"/>
  <c r="U15" i="4"/>
  <c r="U16" i="4"/>
  <c r="U17" i="4"/>
  <c r="U18" i="4"/>
  <c r="U19" i="4"/>
  <c r="U21" i="4"/>
  <c r="U22" i="4"/>
  <c r="U26" i="4"/>
  <c r="S27" i="4"/>
  <c r="N39" i="4" s="1"/>
  <c r="Q27" i="4"/>
  <c r="L39" i="4" s="1"/>
  <c r="M39" i="4" s="1"/>
  <c r="R13" i="4"/>
  <c r="R14" i="4"/>
  <c r="R15" i="4"/>
  <c r="R16" i="4"/>
  <c r="R17" i="4"/>
  <c r="R18" i="4"/>
  <c r="R19" i="4"/>
  <c r="R21" i="4"/>
  <c r="R22" i="4"/>
  <c r="R26" i="4"/>
  <c r="O27" i="4"/>
  <c r="O38" i="4" s="1"/>
  <c r="P19" i="4"/>
  <c r="P17" i="4"/>
  <c r="P26" i="4"/>
  <c r="N27" i="4"/>
  <c r="N38" i="4" s="1"/>
  <c r="L27" i="4"/>
  <c r="L38" i="4" s="1"/>
  <c r="M19" i="4"/>
  <c r="M15" i="4"/>
  <c r="M16" i="4"/>
  <c r="M17" i="4"/>
  <c r="M18" i="4"/>
  <c r="M22" i="4"/>
  <c r="M26" i="4"/>
  <c r="J27" i="4"/>
  <c r="O37" i="4" s="1"/>
  <c r="K16" i="4"/>
  <c r="K17" i="4"/>
  <c r="I27" i="4"/>
  <c r="N37" i="4" s="1"/>
  <c r="G27" i="4"/>
  <c r="L37" i="4" s="1"/>
  <c r="H16" i="4"/>
  <c r="H17" i="4"/>
  <c r="H22" i="4"/>
  <c r="E27" i="4"/>
  <c r="O36" i="4" s="1"/>
  <c r="P36" i="4" s="1"/>
  <c r="F18" i="4"/>
  <c r="F13" i="4"/>
  <c r="F16" i="4"/>
  <c r="F17" i="4"/>
  <c r="F19" i="4"/>
  <c r="F22" i="4"/>
  <c r="F26" i="4"/>
  <c r="D27" i="4"/>
  <c r="N36" i="4" s="1"/>
  <c r="B27" i="4"/>
  <c r="L36" i="4" s="1"/>
  <c r="C16" i="4"/>
  <c r="C17" i="4"/>
  <c r="C19" i="4"/>
  <c r="C22" i="4"/>
  <c r="C26" i="4"/>
  <c r="D36" i="4"/>
  <c r="D37" i="4"/>
  <c r="D38" i="4"/>
  <c r="D39" i="4"/>
  <c r="D40" i="4"/>
  <c r="D41" i="4"/>
  <c r="D42" i="4"/>
  <c r="D44" i="4"/>
  <c r="D45" i="4"/>
  <c r="J27" i="1"/>
  <c r="O37" i="1" s="1"/>
  <c r="K23" i="1"/>
  <c r="O27" i="1"/>
  <c r="O38" i="1" s="1"/>
  <c r="E27" i="1"/>
  <c r="Y27" i="1"/>
  <c r="O40" i="1" s="1"/>
  <c r="P40" i="1" s="1"/>
  <c r="I27" i="1"/>
  <c r="N37" i="1" s="1"/>
  <c r="N27" i="1"/>
  <c r="N38" i="1" s="1"/>
  <c r="D27" i="1"/>
  <c r="X27" i="1"/>
  <c r="N40" i="1" s="1"/>
  <c r="G27" i="1"/>
  <c r="H21" i="1" s="1"/>
  <c r="H23" i="1"/>
  <c r="L27" i="1"/>
  <c r="L38" i="1" s="1"/>
  <c r="V27" i="1"/>
  <c r="L40" i="1"/>
  <c r="M40" i="1" s="1"/>
  <c r="Q27" i="1"/>
  <c r="L39" i="1" s="1"/>
  <c r="M39" i="1" s="1"/>
  <c r="AE26" i="1"/>
  <c r="AE22" i="1"/>
  <c r="AE21" i="1"/>
  <c r="AE19" i="1"/>
  <c r="AE18" i="1"/>
  <c r="AE17" i="1"/>
  <c r="AE15" i="1"/>
  <c r="AE14" i="1"/>
  <c r="AB14" i="1"/>
  <c r="AB15" i="1"/>
  <c r="AB16" i="1"/>
  <c r="AB17" i="1"/>
  <c r="AB18" i="1"/>
  <c r="AB19" i="1"/>
  <c r="AB21" i="1"/>
  <c r="AB22" i="1"/>
  <c r="AB26" i="1"/>
  <c r="Z26" i="1"/>
  <c r="Z22" i="1"/>
  <c r="Z21" i="1"/>
  <c r="Z19" i="1"/>
  <c r="Z18" i="1"/>
  <c r="Z17" i="1"/>
  <c r="Z16" i="1"/>
  <c r="Z15" i="1"/>
  <c r="Z14" i="1"/>
  <c r="W26" i="1"/>
  <c r="W22" i="1"/>
  <c r="W21" i="1"/>
  <c r="W19" i="1"/>
  <c r="W18" i="1"/>
  <c r="W17" i="1"/>
  <c r="W16" i="1"/>
  <c r="W15" i="1"/>
  <c r="W14" i="1"/>
  <c r="U26" i="1"/>
  <c r="R26" i="1"/>
  <c r="R22" i="1"/>
  <c r="R21" i="1"/>
  <c r="R19" i="1"/>
  <c r="R18" i="1"/>
  <c r="R17" i="1"/>
  <c r="R16" i="1"/>
  <c r="R15" i="1"/>
  <c r="R14" i="1"/>
  <c r="P26" i="1"/>
  <c r="P22" i="1"/>
  <c r="P19" i="1"/>
  <c r="P18" i="1"/>
  <c r="P17" i="1"/>
  <c r="P15" i="1"/>
  <c r="P14" i="1"/>
  <c r="M26" i="1"/>
  <c r="M22" i="1"/>
  <c r="M19" i="1"/>
  <c r="M18" i="1"/>
  <c r="M17" i="1"/>
  <c r="M16" i="1"/>
  <c r="M15" i="1"/>
  <c r="M14" i="1"/>
  <c r="K26" i="1"/>
  <c r="K21" i="1"/>
  <c r="K19" i="1"/>
  <c r="K18" i="1"/>
  <c r="K17" i="1"/>
  <c r="K16" i="1"/>
  <c r="K15" i="1"/>
  <c r="K14" i="1"/>
  <c r="H22" i="1"/>
  <c r="H19" i="1"/>
  <c r="H17" i="1"/>
  <c r="H15" i="1"/>
  <c r="C26" i="1"/>
  <c r="C22" i="1"/>
  <c r="C21" i="1"/>
  <c r="C19" i="1"/>
  <c r="C18" i="1"/>
  <c r="C17" i="1"/>
  <c r="C16" i="1"/>
  <c r="C15" i="1"/>
  <c r="C14" i="1"/>
  <c r="E36" i="1"/>
  <c r="D36" i="1"/>
  <c r="B36" i="1"/>
  <c r="AE13" i="1"/>
  <c r="AD27" i="1"/>
  <c r="O41" i="1" s="1"/>
  <c r="P41" i="1" s="1"/>
  <c r="AE16" i="1"/>
  <c r="AC27" i="1"/>
  <c r="N41" i="1" s="1"/>
  <c r="AB13" i="1"/>
  <c r="AA27" i="1"/>
  <c r="L41" i="1" s="1"/>
  <c r="M41" i="1" s="1"/>
  <c r="Z13" i="1"/>
  <c r="W13" i="1"/>
  <c r="U13" i="1"/>
  <c r="U14" i="1"/>
  <c r="U15" i="1"/>
  <c r="U16" i="1"/>
  <c r="U17" i="1"/>
  <c r="U18" i="1"/>
  <c r="U19" i="1"/>
  <c r="U21" i="1"/>
  <c r="U22" i="1"/>
  <c r="T27" i="1"/>
  <c r="O39" i="1" s="1"/>
  <c r="P39" i="1" s="1"/>
  <c r="S27" i="1"/>
  <c r="N39" i="1" s="1"/>
  <c r="R13" i="1"/>
  <c r="P13" i="1"/>
  <c r="K13" i="1"/>
  <c r="F14" i="1"/>
  <c r="F15" i="1"/>
  <c r="F16" i="1"/>
  <c r="F17" i="1"/>
  <c r="F18" i="1"/>
  <c r="F22" i="1"/>
  <c r="P16" i="1"/>
  <c r="P16" i="5"/>
  <c r="P16" i="4"/>
  <c r="F23" i="1"/>
  <c r="F24" i="1"/>
  <c r="F26" i="1"/>
  <c r="C23" i="1"/>
  <c r="C24" i="1"/>
  <c r="F23" i="6"/>
  <c r="C23" i="6"/>
  <c r="H21" i="6"/>
  <c r="H19" i="6"/>
  <c r="M18" i="6"/>
  <c r="M13" i="6"/>
  <c r="P19" i="6"/>
  <c r="P14" i="6"/>
  <c r="Z22" i="6"/>
  <c r="H23" i="6"/>
  <c r="K23" i="6"/>
  <c r="M13" i="5"/>
  <c r="H23" i="5"/>
  <c r="K23" i="5"/>
  <c r="M14" i="4"/>
  <c r="P22" i="4"/>
  <c r="H19" i="4"/>
  <c r="H23" i="4"/>
  <c r="K13" i="4"/>
  <c r="K23" i="4"/>
  <c r="Z22" i="4"/>
  <c r="L36" i="1"/>
  <c r="F21" i="1"/>
  <c r="F13" i="1"/>
  <c r="C13" i="1"/>
  <c r="K22" i="1"/>
  <c r="H16" i="1"/>
  <c r="H14" i="1"/>
  <c r="H18" i="1"/>
  <c r="H26" i="1"/>
  <c r="Z18" i="6"/>
  <c r="C21" i="6"/>
  <c r="C13" i="6"/>
  <c r="F14" i="6"/>
  <c r="K15" i="6"/>
  <c r="R16" i="6"/>
  <c r="U16" i="6"/>
  <c r="U13" i="6"/>
  <c r="H18" i="6"/>
  <c r="H13" i="6"/>
  <c r="H26" i="6"/>
  <c r="H14" i="6"/>
  <c r="K19" i="6"/>
  <c r="K14" i="6"/>
  <c r="K18" i="6"/>
  <c r="K22" i="6"/>
  <c r="F13" i="6"/>
  <c r="W19" i="6"/>
  <c r="W18" i="6"/>
  <c r="K26" i="6"/>
  <c r="H14" i="5"/>
  <c r="H26" i="5"/>
  <c r="H18" i="5"/>
  <c r="K15" i="5"/>
  <c r="K18" i="5"/>
  <c r="K14" i="5"/>
  <c r="K22" i="5"/>
  <c r="P15" i="5"/>
  <c r="P18" i="5"/>
  <c r="P13" i="5"/>
  <c r="P19" i="5"/>
  <c r="P14" i="5"/>
  <c r="H15" i="5"/>
  <c r="K13" i="5"/>
  <c r="W18" i="5"/>
  <c r="R16" i="5"/>
  <c r="H13" i="5"/>
  <c r="K19" i="5"/>
  <c r="C14" i="5"/>
  <c r="C13" i="5"/>
  <c r="AE22" i="5"/>
  <c r="AE21" i="5"/>
  <c r="C21" i="5"/>
  <c r="F22" i="5"/>
  <c r="F21" i="5"/>
  <c r="P22" i="5"/>
  <c r="C46" i="6"/>
  <c r="P15" i="4"/>
  <c r="H15" i="4"/>
  <c r="H18" i="4"/>
  <c r="H14" i="4"/>
  <c r="K15" i="4"/>
  <c r="K14" i="4"/>
  <c r="K18" i="4"/>
  <c r="C15" i="4"/>
  <c r="F15" i="4"/>
  <c r="P14" i="4"/>
  <c r="P13" i="4"/>
  <c r="P18" i="4"/>
  <c r="H26" i="4"/>
  <c r="K19" i="4"/>
  <c r="K26" i="4"/>
  <c r="C14" i="4"/>
  <c r="F14" i="4"/>
  <c r="F21" i="4"/>
  <c r="K22" i="4"/>
  <c r="H21" i="4"/>
  <c r="W17" i="4"/>
  <c r="Z17" i="4"/>
  <c r="C18" i="4"/>
  <c r="C21" i="4"/>
  <c r="H13" i="4"/>
  <c r="M13" i="4"/>
  <c r="W21" i="4"/>
  <c r="P21" i="4"/>
  <c r="F37" i="6"/>
  <c r="C49" i="5"/>
  <c r="F38" i="5"/>
  <c r="C40" i="4"/>
  <c r="C41" i="4"/>
  <c r="F41" i="4"/>
  <c r="K13" i="6" l="1"/>
  <c r="M21" i="5"/>
  <c r="P21" i="5"/>
  <c r="K21" i="4"/>
  <c r="M37" i="6"/>
  <c r="K21" i="5"/>
  <c r="K27" i="5" s="1"/>
  <c r="H21" i="5"/>
  <c r="H27" i="5" s="1"/>
  <c r="M21" i="4"/>
  <c r="M27" i="4" s="1"/>
  <c r="P21" i="1"/>
  <c r="P27" i="1" s="1"/>
  <c r="M21" i="1"/>
  <c r="E50" i="1"/>
  <c r="F50" i="1" s="1"/>
  <c r="H13" i="1"/>
  <c r="L37" i="1"/>
  <c r="L42" i="1" s="1"/>
  <c r="B50" i="1"/>
  <c r="F37" i="1"/>
  <c r="N36" i="1"/>
  <c r="D50" i="1"/>
  <c r="AB27" i="6"/>
  <c r="B50" i="5"/>
  <c r="C44" i="5" s="1"/>
  <c r="O36" i="1"/>
  <c r="O42" i="1" s="1"/>
  <c r="P36" i="1" s="1"/>
  <c r="F20" i="1"/>
  <c r="F19" i="1"/>
  <c r="C19" i="7"/>
  <c r="M36" i="1"/>
  <c r="Z27" i="1"/>
  <c r="AE27" i="6"/>
  <c r="Z27" i="6"/>
  <c r="W27" i="6"/>
  <c r="B50" i="6"/>
  <c r="C36" i="6" s="1"/>
  <c r="P27" i="5"/>
  <c r="M27" i="5"/>
  <c r="AE27" i="1"/>
  <c r="W27" i="1"/>
  <c r="R27" i="1"/>
  <c r="U27" i="1"/>
  <c r="U27" i="4"/>
  <c r="D50" i="6"/>
  <c r="D50" i="5"/>
  <c r="M13" i="1"/>
  <c r="M27" i="1" s="1"/>
  <c r="M13" i="7"/>
  <c r="F38" i="6"/>
  <c r="F27" i="6"/>
  <c r="E50" i="5"/>
  <c r="E50" i="4"/>
  <c r="F44" i="4" s="1"/>
  <c r="P27" i="6"/>
  <c r="C27" i="1"/>
  <c r="H27" i="4"/>
  <c r="W27" i="5"/>
  <c r="C27" i="5"/>
  <c r="E50" i="6"/>
  <c r="F36" i="6" s="1"/>
  <c r="AB27" i="1"/>
  <c r="C37" i="6"/>
  <c r="C27" i="6"/>
  <c r="F41" i="5"/>
  <c r="K27" i="6"/>
  <c r="M27" i="6"/>
  <c r="Z27" i="5"/>
  <c r="AB27" i="5"/>
  <c r="H27" i="6"/>
  <c r="N42" i="5"/>
  <c r="K27" i="4"/>
  <c r="C27" i="4"/>
  <c r="D50" i="4"/>
  <c r="F37" i="4"/>
  <c r="R27" i="6"/>
  <c r="P38" i="6"/>
  <c r="O42" i="6"/>
  <c r="P36" i="6" s="1"/>
  <c r="L42" i="6"/>
  <c r="M38" i="6"/>
  <c r="N42" i="6"/>
  <c r="U27" i="6"/>
  <c r="E41" i="7"/>
  <c r="F41" i="7" s="1"/>
  <c r="E38" i="7"/>
  <c r="AE18" i="7"/>
  <c r="AE27" i="7" s="1"/>
  <c r="O42" i="5"/>
  <c r="P37" i="5" s="1"/>
  <c r="P36" i="5"/>
  <c r="L42" i="5"/>
  <c r="M37" i="5" s="1"/>
  <c r="F27" i="5"/>
  <c r="AE27" i="5"/>
  <c r="U27" i="5"/>
  <c r="R27" i="5"/>
  <c r="B27" i="7"/>
  <c r="E49" i="7"/>
  <c r="F49" i="7" s="1"/>
  <c r="G27" i="7"/>
  <c r="L37" i="7" s="1"/>
  <c r="AC27" i="7"/>
  <c r="N40" i="7" s="1"/>
  <c r="D44" i="7"/>
  <c r="D36" i="7"/>
  <c r="N42" i="4"/>
  <c r="M38" i="1"/>
  <c r="N42" i="1"/>
  <c r="H27" i="1"/>
  <c r="K27" i="1"/>
  <c r="L42" i="4"/>
  <c r="M38" i="4" s="1"/>
  <c r="M36" i="4"/>
  <c r="P41" i="4"/>
  <c r="O42" i="4"/>
  <c r="P37" i="4" s="1"/>
  <c r="P27" i="4"/>
  <c r="F27" i="4"/>
  <c r="R27" i="4"/>
  <c r="W27" i="4"/>
  <c r="Z27" i="4"/>
  <c r="AB27" i="4"/>
  <c r="AE27" i="4"/>
  <c r="B40" i="7"/>
  <c r="C40" i="7" s="1"/>
  <c r="AA27" i="7"/>
  <c r="L40" i="7" s="1"/>
  <c r="M40" i="7" s="1"/>
  <c r="L27" i="7"/>
  <c r="L38" i="7" s="1"/>
  <c r="K26" i="7"/>
  <c r="B50" i="4"/>
  <c r="C44" i="4" s="1"/>
  <c r="C50" i="4" s="1"/>
  <c r="D42" i="7"/>
  <c r="X27" i="7"/>
  <c r="N41" i="7" s="1"/>
  <c r="R27" i="7"/>
  <c r="O27" i="7"/>
  <c r="O38" i="7" s="1"/>
  <c r="D46" i="7"/>
  <c r="E47" i="7"/>
  <c r="F47" i="7" s="1"/>
  <c r="B44" i="7"/>
  <c r="D41" i="7"/>
  <c r="D40" i="7"/>
  <c r="N27" i="7"/>
  <c r="N38" i="7" s="1"/>
  <c r="D37" i="7"/>
  <c r="D45" i="7"/>
  <c r="I27" i="7"/>
  <c r="N37" i="7" s="1"/>
  <c r="D49" i="7"/>
  <c r="U27" i="7"/>
  <c r="D47" i="7"/>
  <c r="B41" i="7"/>
  <c r="C41" i="7" s="1"/>
  <c r="B36" i="7"/>
  <c r="E44" i="7"/>
  <c r="E36" i="7"/>
  <c r="D39" i="7"/>
  <c r="B46" i="7"/>
  <c r="C46" i="7" s="1"/>
  <c r="AB27" i="7"/>
  <c r="W27" i="7"/>
  <c r="Z27" i="7"/>
  <c r="B47" i="7"/>
  <c r="C47" i="7" s="1"/>
  <c r="C21" i="7"/>
  <c r="D38" i="7"/>
  <c r="B45" i="7"/>
  <c r="C45" i="7" s="1"/>
  <c r="B39" i="7"/>
  <c r="C39" i="7" s="1"/>
  <c r="Q27" i="7"/>
  <c r="L39" i="7" s="1"/>
  <c r="M39" i="7" s="1"/>
  <c r="J27" i="7"/>
  <c r="O37" i="7" s="1"/>
  <c r="P18" i="7"/>
  <c r="AD27" i="7"/>
  <c r="O40" i="7" s="1"/>
  <c r="P40" i="7" s="1"/>
  <c r="Y27" i="7"/>
  <c r="O41" i="7" s="1"/>
  <c r="P41" i="7" s="1"/>
  <c r="S27" i="7"/>
  <c r="N39" i="7" s="1"/>
  <c r="T27" i="7"/>
  <c r="O39" i="7" s="1"/>
  <c r="P39" i="7" s="1"/>
  <c r="E46" i="7"/>
  <c r="F46" i="7" s="1"/>
  <c r="D27" i="7"/>
  <c r="N36" i="7" s="1"/>
  <c r="B49" i="7"/>
  <c r="C49" i="7" s="1"/>
  <c r="E42" i="7"/>
  <c r="B37" i="7"/>
  <c r="C37" i="7" s="1"/>
  <c r="B42" i="7"/>
  <c r="E40" i="7"/>
  <c r="F40" i="7" s="1"/>
  <c r="B38" i="7"/>
  <c r="C38" i="7" s="1"/>
  <c r="E45" i="7"/>
  <c r="F45" i="7" s="1"/>
  <c r="H23" i="7"/>
  <c r="E37" i="7"/>
  <c r="E39" i="7"/>
  <c r="F39" i="7" s="1"/>
  <c r="V27" i="7"/>
  <c r="L41" i="7" s="1"/>
  <c r="M41" i="7" s="1"/>
  <c r="E27" i="7"/>
  <c r="F19" i="7" s="1"/>
  <c r="M37" i="4" l="1"/>
  <c r="C50" i="6"/>
  <c r="P37" i="6"/>
  <c r="F50" i="6"/>
  <c r="M42" i="6"/>
  <c r="F37" i="5"/>
  <c r="F36" i="5"/>
  <c r="K13" i="7"/>
  <c r="C36" i="5"/>
  <c r="C50" i="5" s="1"/>
  <c r="P38" i="5"/>
  <c r="P42" i="5" s="1"/>
  <c r="M21" i="7"/>
  <c r="M27" i="7" s="1"/>
  <c r="M38" i="5"/>
  <c r="M42" i="5" s="1"/>
  <c r="F44" i="5"/>
  <c r="P38" i="4"/>
  <c r="P42" i="4"/>
  <c r="F50" i="4"/>
  <c r="M42" i="4"/>
  <c r="P21" i="7"/>
  <c r="P27" i="7" s="1"/>
  <c r="P37" i="1"/>
  <c r="P42" i="1" s="1"/>
  <c r="P38" i="1"/>
  <c r="K21" i="7"/>
  <c r="F38" i="1"/>
  <c r="F44" i="1"/>
  <c r="H21" i="7"/>
  <c r="H13" i="7"/>
  <c r="H27" i="7" s="1"/>
  <c r="C50" i="1"/>
  <c r="C44" i="1"/>
  <c r="M37" i="1"/>
  <c r="M42" i="1" s="1"/>
  <c r="F27" i="1"/>
  <c r="F36" i="1"/>
  <c r="F42" i="7"/>
  <c r="C36" i="1"/>
  <c r="O36" i="7"/>
  <c r="O42" i="7" s="1"/>
  <c r="P36" i="7" s="1"/>
  <c r="L36" i="7"/>
  <c r="L42" i="7" s="1"/>
  <c r="M37" i="7" s="1"/>
  <c r="C27" i="7"/>
  <c r="F13" i="7"/>
  <c r="F15" i="7"/>
  <c r="P42" i="6"/>
  <c r="F14" i="7"/>
  <c r="D50" i="7"/>
  <c r="E50" i="7"/>
  <c r="F36" i="7" s="1"/>
  <c r="B50" i="7"/>
  <c r="C42" i="7" s="1"/>
  <c r="N42" i="7"/>
  <c r="F50" i="5" l="1"/>
  <c r="K27" i="7"/>
  <c r="M38" i="7"/>
  <c r="P38" i="7"/>
  <c r="F44" i="7"/>
  <c r="P37" i="7"/>
  <c r="C44" i="7"/>
  <c r="F37" i="7"/>
  <c r="F48" i="7"/>
  <c r="C36" i="7"/>
  <c r="C48" i="7"/>
  <c r="M36" i="7"/>
  <c r="M42" i="7" s="1"/>
  <c r="F38" i="7"/>
  <c r="F27" i="7"/>
  <c r="P42" i="7" l="1"/>
  <c r="F50" i="7"/>
  <c r="C50" i="7"/>
</calcChain>
</file>

<file path=xl/sharedStrings.xml><?xml version="1.0" encoding="utf-8"?>
<sst xmlns="http://schemas.openxmlformats.org/spreadsheetml/2006/main" count="485" uniqueCount="64">
  <si>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</si>
  <si>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</si>
  <si>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</si>
  <si>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</si>
  <si>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</si>
  <si>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</si>
  <si>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</si>
  <si>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</si>
  <si>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</si>
  <si>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</si>
  <si>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</si>
  <si>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</si>
  <si>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</si>
  <si>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</si>
  <si>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</si>
  <si>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</si>
  <si>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</si>
  <si>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</si>
  <si>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</si>
  <si>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</si>
  <si>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</si>
  <si>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</si>
  <si>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</si>
  <si>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</si>
  <si>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</si>
  <si>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</si>
  <si>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</si>
  <si>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</si>
  <si>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</si>
  <si>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</si>
  <si>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</si>
  <si>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</si>
  <si>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</si>
  <si>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</si>
  <si>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</si>
  <si>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</si>
  <si>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</si>
  <si>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</si>
  <si>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</si>
  <si>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</si>
  <si>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</si>
  <si>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</si>
  <si>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</si>
  <si>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</si>
  <si>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</si>
  <si>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</si>
  <si>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</si>
  <si>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</si>
  <si>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</si>
  <si>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</si>
  <si>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</si>
  <si>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</si>
  <si>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</si>
  <si>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Ctes Accès Bases Dades i Subscripció a Publicacions 
     (DA 9a LCSP)</t>
  </si>
  <si>
    <t>1 de gener a 31 de març de 2025</t>
  </si>
  <si>
    <t>1 d'abril a 30 de juny de 2025</t>
  </si>
  <si>
    <t>1 de juliol a 30 de setembre de 2025</t>
  </si>
  <si>
    <t>1 d'octubre a 31 de desembre de 2025</t>
  </si>
  <si>
    <t>1 de gener a 31 de desembre de 2025</t>
  </si>
  <si>
    <t>https://bcnroc.ajuntament.barcelona.cat/jspui/bitstream/11703/135210/3/GM_Pressupost2024.pdf#page=247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</si>
  <si>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ss), prorrogat per a l'exercici 2025:                                                                                              </t>
  </si>
  <si>
    <t>ANY 2025</t>
  </si>
  <si>
    <t>Ctes Específics dins Sistemes dinàmics d'adquisició (ESDA)</t>
  </si>
  <si>
    <t>Fundació Barcelona Institute of Technology for the Habitat (BIT HÀBITAT)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</si>
</sst>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83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  <protection locked="0"/>
    </xf>
    <xf numFmtId="10" fontId="24" fillId="0" borderId="1" xfId="1" applyNumberFormat="1" applyFont="1" applyBorder="1" applyAlignment="1" applyProtection="1">
      <alignment horizontal="center" vertical="center"/>
      <protection locked="0"/>
    </xf>
    <xf numFmtId="10" fontId="24" fillId="0" borderId="6" xfId="0" applyNumberFormat="1" applyFont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 applyProtection="1">
      <alignment horizontal="center" vertical="center"/>
      <protection locked="0"/>
    </xf>
    <xf numFmtId="10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38" xfId="0" applyNumberFormat="1" applyFont="1" applyBorder="1" applyAlignment="1" applyProtection="1">
      <alignment horizontal="right" vertical="center"/>
      <protection locked="0"/>
    </xf>
    <xf numFmtId="10" fontId="3" fillId="0" borderId="4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0" fontId="4" fillId="2" borderId="52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3" fontId="3" fillId="0" borderId="0" xfId="0" applyNumberFormat="1" applyFont="1" applyAlignment="1">
      <alignment horizontal="center" vertical="center"/>
    </xf>
    <xf numFmtId="10" fontId="3" fillId="0" borderId="0" xfId="1" applyNumberFormat="1" applyFont="1" applyBorder="1" applyAlignment="1" applyProtection="1">
      <alignment horizontal="center" vertical="center"/>
    </xf>
    <xf numFmtId="165" fontId="3" fillId="0" borderId="0" xfId="0" applyNumberFormat="1" applyFont="1" applyAlignment="1">
      <alignment vertical="center"/>
    </xf>
    <xf numFmtId="165" fontId="3" fillId="0" borderId="0" xfId="1" applyNumberFormat="1" applyFont="1" applyBorder="1" applyAlignment="1" applyProtection="1">
      <alignment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'2025 - CONTRACTACIÓ ANUAL'!$B$35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1-4403-9FF9-62C5C4DE4FA1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1-4403-9FF9-62C5C4DE4FA1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51-4403-9FF9-62C5C4DE4FA1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1-4403-9FF9-62C5C4DE4FA1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1-4403-9FF9-62C5C4DE4FA1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1-4403-9FF9-62C5C4DE4FA1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1-4403-9FF9-62C5C4DE4FA1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51-4403-9FF9-62C5C4DE4FA1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51-4403-9FF9-62C5C4DE4FA1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51-4403-9FF9-62C5C4DE4F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ANUAL'!$A$36:$A$49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Ctes Específics dins Sistemes dinàmics d'adquisició (ESDA)</c:v>
                </c:pt>
                <c:pt idx="8">
                  <c:v>Menor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ANUAL'!$B$36:$B$49</c:f>
              <c:numCache>
                <c:formatCode>#,##0</c:formatCode>
                <c:ptCount val="13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51-4403-9FF9-62C5C4DE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'2025 - CONTRACTACIÓ ANUAL'!$E$35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18-4FB7-99E9-2BD57A34020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8-4FB7-99E9-2BD57A34020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8-4FB7-99E9-2BD57A34020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8-4FB7-99E9-2BD57A34020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8-4FB7-99E9-2BD57A34020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8-4FB7-99E9-2BD57A34020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8-4FB7-99E9-2BD57A34020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8-4FB7-99E9-2BD57A34020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18-4FB7-99E9-2BD57A34020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18-4FB7-99E9-2BD57A34020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ANUAL'!$A$36:$A$49</c:f>
              <c:strCache>
                <c:ptCount val="13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Ctes Específics dins Sistemes dinàmics d'adquisició (ESDA)</c:v>
                </c:pt>
                <c:pt idx="8">
                  <c:v>Menor</c:v>
                </c:pt>
                <c:pt idx="9">
                  <c:v>Concurs de Projectes</c:v>
                </c:pt>
                <c:pt idx="10">
                  <c:v>Designació de Formadors
     (art. 310 LCSP)</c:v>
                </c:pt>
                <c:pt idx="11">
                  <c:v>Ctes Accès Bases Dades i Subscripció a Publicacions 
     (DA 9a LCSP)</c:v>
                </c:pt>
                <c:pt idx="12">
                  <c:v>Tramitació d'Emergència
     (art. 120 LCSP)</c:v>
                </c:pt>
              </c:strCache>
            </c:strRef>
          </c:cat>
          <c:val>
            <c:numRef>
              <c:f>'2025 - CONTRACTACIÓ ANUAL'!$E$36:$E$49</c:f>
              <c:numCache>
                <c:formatCode>#,##0.00\ "€"</c:formatCode>
                <c:ptCount val="13"/>
                <c:pt idx="0">
                  <c:v>174845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310628.26000000007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18-4FB7-99E9-2BD57A3402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'2025 - CONTRACTACIÓ ANUAL'!$L$35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7-45F0-9A3C-64C2EE9C8C4A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7-45F0-9A3C-64C2EE9C8C4A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7-45F0-9A3C-64C2EE9C8C4A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7-45F0-9A3C-64C2EE9C8C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ANUAL'!$J$36:$K$41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ANUAL'!$L$36:$L$41</c:f>
              <c:numCache>
                <c:formatCode>#,##0</c:formatCode>
                <c:ptCount val="6"/>
                <c:pt idx="0">
                  <c:v>0</c:v>
                </c:pt>
                <c:pt idx="1">
                  <c:v>51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7-45F0-9A3C-64C2EE9C8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'2025 - CONTRACTACIÓ ANUAL'!$O$35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0-4576-A91E-97EBADB564F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0-4576-A91E-97EBADB564F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0-4576-A91E-97EBADB564F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0-4576-A91E-97EBADB564F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0-4576-A91E-97EBADB564F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0-4576-A91E-97EBADB564F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ANUAL'!$J$36:$K$41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ANUAL'!$O$36:$O$41</c:f>
              <c:numCache>
                <c:formatCode>#,##0.00\ "€"</c:formatCode>
                <c:ptCount val="6"/>
                <c:pt idx="0">
                  <c:v>0</c:v>
                </c:pt>
                <c:pt idx="1">
                  <c:v>457845.80000000005</c:v>
                </c:pt>
                <c:pt idx="2">
                  <c:v>27627.46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0-4576-A91E-97EBADB56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29</xdr:row>
      <xdr:rowOff>230909</xdr:rowOff>
    </xdr:from>
    <xdr:to>
      <xdr:col>24</xdr:col>
      <xdr:colOff>333375</xdr:colOff>
      <xdr:row>38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29</xdr:row>
      <xdr:rowOff>202046</xdr:rowOff>
    </xdr:from>
    <xdr:to>
      <xdr:col>30</xdr:col>
      <xdr:colOff>714375</xdr:colOff>
      <xdr:row>38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38</xdr:row>
      <xdr:rowOff>377220</xdr:rowOff>
    </xdr:from>
    <xdr:to>
      <xdr:col>24</xdr:col>
      <xdr:colOff>331231</xdr:colOff>
      <xdr:row>52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38</xdr:row>
      <xdr:rowOff>362912</xdr:rowOff>
    </xdr:from>
    <xdr:to>
      <xdr:col>30</xdr:col>
      <xdr:colOff>698500</xdr:colOff>
      <xdr:row>52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2"/>
  <sheetViews>
    <sheetView showGridLines="0" showZeros="0" topLeftCell="A19" zoomScale="80" zoomScaleNormal="80" workbookViewId="0">
      <selection activeCell="L13" sqref="L13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">
        <v>61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46002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63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7" t="s">
        <v>6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9"/>
    </row>
    <row r="11" spans="1:31" ht="30" customHeight="1" thickBot="1" x14ac:dyDescent="0.3">
      <c r="A11" s="152" t="s">
        <v>10</v>
      </c>
      <c r="B11" s="120" t="s">
        <v>3</v>
      </c>
      <c r="C11" s="121"/>
      <c r="D11" s="121"/>
      <c r="E11" s="121"/>
      <c r="F11" s="122"/>
      <c r="G11" s="123" t="s">
        <v>1</v>
      </c>
      <c r="H11" s="124"/>
      <c r="I11" s="124"/>
      <c r="J11" s="124"/>
      <c r="K11" s="125"/>
      <c r="L11" s="138" t="s">
        <v>2</v>
      </c>
      <c r="M11" s="139"/>
      <c r="N11" s="139"/>
      <c r="O11" s="139"/>
      <c r="P11" s="139"/>
      <c r="Q11" s="126" t="s">
        <v>34</v>
      </c>
      <c r="R11" s="127"/>
      <c r="S11" s="127"/>
      <c r="T11" s="127"/>
      <c r="U11" s="128"/>
      <c r="V11" s="132" t="s">
        <v>5</v>
      </c>
      <c r="W11" s="133"/>
      <c r="X11" s="133"/>
      <c r="Y11" s="133"/>
      <c r="Z11" s="134"/>
      <c r="AA11" s="129" t="s">
        <v>4</v>
      </c>
      <c r="AB11" s="130"/>
      <c r="AC11" s="130"/>
      <c r="AD11" s="130"/>
      <c r="AE11" s="131"/>
    </row>
    <row r="12" spans="1:31" ht="39" customHeight="1" thickBot="1" x14ac:dyDescent="0.3">
      <c r="A12" s="15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6" si="0">IF(B13,B13/$B$27,"")</f>
        <v/>
      </c>
      <c r="D13" s="4"/>
      <c r="E13" s="5"/>
      <c r="F13" s="97" t="str">
        <f t="shared" ref="F13:F26" si="1">IF(E13,E13/$E$27,"")</f>
        <v/>
      </c>
      <c r="G13" s="1"/>
      <c r="H13" s="96" t="str">
        <f t="shared" ref="H13:H26" si="2">IF(G13,G13/$G$27,"")</f>
        <v/>
      </c>
      <c r="I13" s="4"/>
      <c r="J13" s="5"/>
      <c r="K13" s="97" t="str">
        <f t="shared" ref="K13:K26" si="3">IF(J13,J13/$J$27,"")</f>
        <v/>
      </c>
      <c r="L13" s="1"/>
      <c r="M13" s="96" t="str">
        <f t="shared" ref="M13:M26" si="4">IF(L13,L13/$L$27,"")</f>
        <v/>
      </c>
      <c r="N13" s="4"/>
      <c r="O13" s="5"/>
      <c r="P13" s="97" t="str">
        <f t="shared" ref="P13:P26" si="5">IF(O13,O13/$O$27,"")</f>
        <v/>
      </c>
      <c r="Q13" s="1"/>
      <c r="R13" s="96" t="str">
        <f t="shared" ref="R13:R26" si="6">IF(Q13,Q13/$Q$27,"")</f>
        <v/>
      </c>
      <c r="S13" s="4">
        <v>0</v>
      </c>
      <c r="T13" s="5">
        <v>0</v>
      </c>
      <c r="U13" s="97" t="str">
        <f t="shared" ref="U13:U26" si="7">IF(T13,T13/$T$27,"")</f>
        <v/>
      </c>
      <c r="V13" s="1"/>
      <c r="W13" s="96" t="str">
        <f t="shared" ref="W13:W26" si="8">IF(V13,V13/$V$27,"")</f>
        <v/>
      </c>
      <c r="X13" s="4"/>
      <c r="Y13" s="5"/>
      <c r="Z13" s="97" t="str">
        <f t="shared" ref="Z13:Z26" si="9">IF(Y13,Y13/$Y$27,"")</f>
        <v/>
      </c>
      <c r="AA13" s="1"/>
      <c r="AB13" s="96" t="str">
        <f t="shared" ref="AB13:AB26" si="10">IF(AA13,AA13/$AA$27,"")</f>
        <v/>
      </c>
      <c r="AC13" s="4"/>
      <c r="AD13" s="5"/>
      <c r="AE13" s="97" t="str">
        <f t="shared" ref="AE13:AE26" si="11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92"/>
      <c r="Y17" s="92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40" customFormat="1" ht="44.2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"/>
        <v/>
      </c>
      <c r="G20" s="2"/>
      <c r="H20" s="96" t="str">
        <f t="shared" si="2"/>
        <v/>
      </c>
      <c r="I20" s="6"/>
      <c r="J20" s="7"/>
      <c r="K20" s="97" t="str">
        <f t="shared" si="3"/>
        <v/>
      </c>
      <c r="L20" s="2"/>
      <c r="M20" s="96" t="str">
        <f t="shared" si="4"/>
        <v/>
      </c>
      <c r="N20" s="6"/>
      <c r="O20" s="7"/>
      <c r="P20" s="97" t="str">
        <f t="shared" si="5"/>
        <v/>
      </c>
      <c r="Q20" s="2"/>
      <c r="R20" s="96" t="str">
        <f t="shared" si="6"/>
        <v/>
      </c>
      <c r="S20" s="6"/>
      <c r="T20" s="7"/>
      <c r="U20" s="97" t="str">
        <f t="shared" si="7"/>
        <v/>
      </c>
      <c r="V20" s="2"/>
      <c r="W20" s="96" t="str">
        <f t="shared" si="8"/>
        <v/>
      </c>
      <c r="X20" s="6"/>
      <c r="Y20" s="7"/>
      <c r="Z20" s="97" t="str">
        <f t="shared" si="9"/>
        <v/>
      </c>
      <c r="AA20" s="2"/>
      <c r="AB20" s="96" t="str">
        <f t="shared" si="10"/>
        <v/>
      </c>
      <c r="AC20" s="6"/>
      <c r="AD20" s="7"/>
      <c r="AE20" s="97" t="str">
        <f t="shared" si="11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"/>
        <v/>
      </c>
      <c r="G21" s="64">
        <v>14</v>
      </c>
      <c r="H21" s="98">
        <f t="shared" si="2"/>
        <v>1</v>
      </c>
      <c r="I21" s="4">
        <v>45118.32</v>
      </c>
      <c r="J21" s="66">
        <v>53562.82</v>
      </c>
      <c r="K21" s="99">
        <f t="shared" si="3"/>
        <v>1</v>
      </c>
      <c r="L21" s="64">
        <v>2</v>
      </c>
      <c r="M21" s="98">
        <f t="shared" si="4"/>
        <v>1</v>
      </c>
      <c r="N21" s="65">
        <v>9982.2000000000007</v>
      </c>
      <c r="O21" s="66">
        <v>12078.46</v>
      </c>
      <c r="P21" s="99">
        <f t="shared" si="5"/>
        <v>1</v>
      </c>
      <c r="Q21" s="64"/>
      <c r="R21" s="98" t="str">
        <f t="shared" si="6"/>
        <v/>
      </c>
      <c r="S21" s="65"/>
      <c r="T21" s="66"/>
      <c r="U21" s="99" t="str">
        <f t="shared" si="7"/>
        <v/>
      </c>
      <c r="V21" s="64"/>
      <c r="W21" s="98" t="str">
        <f t="shared" si="8"/>
        <v/>
      </c>
      <c r="X21" s="65"/>
      <c r="Y21" s="66"/>
      <c r="Z21" s="99" t="str">
        <f t="shared" si="9"/>
        <v/>
      </c>
      <c r="AA21" s="64"/>
      <c r="AB21" s="96" t="str">
        <f t="shared" si="10"/>
        <v/>
      </c>
      <c r="AC21" s="65"/>
      <c r="AD21" s="66"/>
      <c r="AE21" s="99" t="str">
        <f t="shared" si="11"/>
        <v/>
      </c>
    </row>
    <row r="22" spans="1:31" s="40" customFormat="1" ht="39.950000000000003" hidden="1" customHeight="1" x14ac:dyDescent="0.25">
      <c r="A22" s="89" t="s">
        <v>51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91"/>
      <c r="J22" s="91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93"/>
      <c r="Y22" s="93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91"/>
      <c r="J23" s="91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93"/>
      <c r="Y23" s="94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1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"/>
        <v/>
      </c>
      <c r="G25" s="2"/>
      <c r="H25" s="96" t="str">
        <f t="shared" si="2"/>
        <v/>
      </c>
      <c r="I25" s="91"/>
      <c r="J25" s="95"/>
      <c r="K25" s="97" t="str">
        <f t="shared" si="3"/>
        <v/>
      </c>
      <c r="L25" s="2"/>
      <c r="M25" s="96" t="str">
        <f t="shared" si="4"/>
        <v/>
      </c>
      <c r="N25" s="6"/>
      <c r="O25" s="7"/>
      <c r="P25" s="97" t="str">
        <f t="shared" si="5"/>
        <v/>
      </c>
      <c r="Q25" s="2"/>
      <c r="R25" s="96" t="str">
        <f t="shared" si="6"/>
        <v/>
      </c>
      <c r="S25" s="6"/>
      <c r="T25" s="7"/>
      <c r="U25" s="97" t="str">
        <f t="shared" si="7"/>
        <v/>
      </c>
      <c r="V25" s="2"/>
      <c r="W25" s="96" t="str">
        <f t="shared" si="8"/>
        <v/>
      </c>
      <c r="X25" s="93"/>
      <c r="Y25" s="94"/>
      <c r="Z25" s="97" t="str">
        <f t="shared" si="9"/>
        <v/>
      </c>
      <c r="AA25" s="2"/>
      <c r="AB25" s="96" t="str">
        <f t="shared" si="10"/>
        <v/>
      </c>
      <c r="AC25" s="6"/>
      <c r="AD25" s="7"/>
      <c r="AE25" s="97" t="str">
        <f t="shared" si="11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si="0"/>
        <v/>
      </c>
      <c r="D26" s="65"/>
      <c r="E26" s="66"/>
      <c r="F26" s="99" t="str">
        <f t="shared" si="1"/>
        <v/>
      </c>
      <c r="G26" s="64"/>
      <c r="H26" s="98" t="str">
        <f t="shared" si="2"/>
        <v/>
      </c>
      <c r="I26" s="65"/>
      <c r="J26" s="66"/>
      <c r="K26" s="99" t="str">
        <f t="shared" si="3"/>
        <v/>
      </c>
      <c r="L26" s="64"/>
      <c r="M26" s="98" t="str">
        <f t="shared" si="4"/>
        <v/>
      </c>
      <c r="N26" s="65"/>
      <c r="O26" s="66"/>
      <c r="P26" s="99" t="str">
        <f t="shared" si="5"/>
        <v/>
      </c>
      <c r="Q26" s="64"/>
      <c r="R26" s="98" t="str">
        <f t="shared" si="6"/>
        <v/>
      </c>
      <c r="S26" s="65"/>
      <c r="T26" s="66"/>
      <c r="U26" s="99" t="str">
        <f t="shared" si="7"/>
        <v/>
      </c>
      <c r="V26" s="64"/>
      <c r="W26" s="98" t="str">
        <f t="shared" si="8"/>
        <v/>
      </c>
      <c r="X26" s="65"/>
      <c r="Y26" s="66"/>
      <c r="Z26" s="99" t="str">
        <f t="shared" si="9"/>
        <v/>
      </c>
      <c r="AA26" s="64"/>
      <c r="AB26" s="96" t="str">
        <f t="shared" si="10"/>
        <v/>
      </c>
      <c r="AC26" s="65"/>
      <c r="AD26" s="66"/>
      <c r="AE26" s="99" t="str">
        <f t="shared" si="11"/>
        <v/>
      </c>
    </row>
    <row r="27" spans="1:31" ht="33" customHeight="1" thickBot="1" x14ac:dyDescent="0.3">
      <c r="A27" s="78" t="s">
        <v>0</v>
      </c>
      <c r="B27" s="100">
        <f t="shared" ref="B27:AE27" si="12">SUM(B13:B26)</f>
        <v>0</v>
      </c>
      <c r="C27" s="101">
        <f t="shared" si="12"/>
        <v>0</v>
      </c>
      <c r="D27" s="102">
        <f t="shared" si="12"/>
        <v>0</v>
      </c>
      <c r="E27" s="102">
        <f t="shared" si="12"/>
        <v>0</v>
      </c>
      <c r="F27" s="103">
        <f t="shared" si="12"/>
        <v>0</v>
      </c>
      <c r="G27" s="100">
        <f t="shared" si="12"/>
        <v>14</v>
      </c>
      <c r="H27" s="101">
        <f t="shared" si="12"/>
        <v>1</v>
      </c>
      <c r="I27" s="102">
        <f t="shared" si="12"/>
        <v>45118.32</v>
      </c>
      <c r="J27" s="102">
        <f t="shared" si="12"/>
        <v>53562.82</v>
      </c>
      <c r="K27" s="103">
        <f t="shared" si="12"/>
        <v>1</v>
      </c>
      <c r="L27" s="100">
        <f t="shared" si="12"/>
        <v>2</v>
      </c>
      <c r="M27" s="101">
        <f t="shared" si="12"/>
        <v>1</v>
      </c>
      <c r="N27" s="102">
        <f t="shared" si="12"/>
        <v>9982.2000000000007</v>
      </c>
      <c r="O27" s="102">
        <f t="shared" si="12"/>
        <v>12078.46</v>
      </c>
      <c r="P27" s="103">
        <f t="shared" si="12"/>
        <v>1</v>
      </c>
      <c r="Q27" s="100">
        <f t="shared" si="12"/>
        <v>0</v>
      </c>
      <c r="R27" s="101">
        <f t="shared" si="12"/>
        <v>0</v>
      </c>
      <c r="S27" s="102">
        <f t="shared" si="12"/>
        <v>0</v>
      </c>
      <c r="T27" s="102">
        <f t="shared" si="12"/>
        <v>0</v>
      </c>
      <c r="U27" s="103">
        <f t="shared" si="12"/>
        <v>0</v>
      </c>
      <c r="V27" s="100">
        <f t="shared" si="12"/>
        <v>0</v>
      </c>
      <c r="W27" s="101">
        <f t="shared" si="12"/>
        <v>0</v>
      </c>
      <c r="X27" s="102">
        <f t="shared" si="12"/>
        <v>0</v>
      </c>
      <c r="Y27" s="102">
        <f t="shared" si="12"/>
        <v>0</v>
      </c>
      <c r="Z27" s="103">
        <f t="shared" si="12"/>
        <v>0</v>
      </c>
      <c r="AA27" s="100">
        <f t="shared" si="12"/>
        <v>0</v>
      </c>
      <c r="AB27" s="101">
        <f t="shared" si="12"/>
        <v>0</v>
      </c>
      <c r="AC27" s="102">
        <f t="shared" si="12"/>
        <v>0</v>
      </c>
      <c r="AD27" s="102">
        <f t="shared" si="12"/>
        <v>0</v>
      </c>
      <c r="AE27" s="103">
        <f t="shared" si="12"/>
        <v>0</v>
      </c>
    </row>
    <row r="28" spans="1:31" s="24" customFormat="1" ht="18.600000000000001" customHeight="1" x14ac:dyDescent="0.25">
      <c r="B28" s="25"/>
      <c r="H28" s="25"/>
      <c r="N28" s="25"/>
    </row>
    <row r="29" spans="1:31" s="47" customFormat="1" ht="34.15" hidden="1" customHeight="1" x14ac:dyDescent="0.25">
      <c r="A29" s="158" t="s">
        <v>60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59" t="s">
        <v>59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4" t="s">
        <v>36</v>
      </c>
      <c r="B31" s="154"/>
      <c r="C31" s="154"/>
      <c r="D31" s="154"/>
      <c r="E31" s="154"/>
      <c r="F31" s="154"/>
      <c r="G31" s="154"/>
      <c r="H31" s="154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35" t="s">
        <v>10</v>
      </c>
      <c r="B33" s="140" t="s">
        <v>17</v>
      </c>
      <c r="C33" s="141"/>
      <c r="D33" s="141"/>
      <c r="E33" s="141"/>
      <c r="F33" s="142"/>
      <c r="G33" s="24"/>
      <c r="J33" s="146" t="s">
        <v>15</v>
      </c>
      <c r="K33" s="147"/>
      <c r="L33" s="140" t="s">
        <v>16</v>
      </c>
      <c r="M33" s="141"/>
      <c r="N33" s="141"/>
      <c r="O33" s="141"/>
      <c r="P33" s="142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36"/>
      <c r="B34" s="155"/>
      <c r="C34" s="156"/>
      <c r="D34" s="156"/>
      <c r="E34" s="156"/>
      <c r="F34" s="157"/>
      <c r="G34" s="24"/>
      <c r="J34" s="148"/>
      <c r="K34" s="149"/>
      <c r="L34" s="143"/>
      <c r="M34" s="144"/>
      <c r="N34" s="144"/>
      <c r="O34" s="144"/>
      <c r="P34" s="145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37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50"/>
      <c r="K35" s="151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" si="13">B13+G13+L13+Q13+AA13+V13</f>
        <v>0</v>
      </c>
      <c r="C36" s="8" t="str">
        <f t="shared" ref="C36" si="14">IF(B36,B36/$B$50,"")</f>
        <v/>
      </c>
      <c r="D36" s="10">
        <f t="shared" ref="D36" si="15">D13+I13+N13+S13+AC13+X13</f>
        <v>0</v>
      </c>
      <c r="E36" s="11">
        <f t="shared" ref="E36" si="16">E13+J13+O13+T13+AD13+Y13</f>
        <v>0</v>
      </c>
      <c r="F36" s="21" t="str">
        <f t="shared" ref="F36" si="17">IF(E36,E36/$E$50,"")</f>
        <v/>
      </c>
      <c r="J36" s="115" t="s">
        <v>3</v>
      </c>
      <c r="K36" s="116"/>
      <c r="L36" s="54">
        <f>B27</f>
        <v>0</v>
      </c>
      <c r="M36" s="8" t="str">
        <f t="shared" ref="M36:M41" si="18">IF(L36,L36/$L$42,"")</f>
        <v/>
      </c>
      <c r="N36" s="55">
        <f>D27</f>
        <v>0</v>
      </c>
      <c r="O36" s="55">
        <f>E27</f>
        <v>0</v>
      </c>
      <c r="P36" s="56" t="str">
        <f t="shared" ref="P36:P41" si="19">IF(O36,O36/$O$42,"")</f>
        <v/>
      </c>
    </row>
    <row r="37" spans="1:33" s="24" customFormat="1" ht="30" customHeight="1" x14ac:dyDescent="0.25">
      <c r="A37" s="41" t="s">
        <v>18</v>
      </c>
      <c r="B37" s="9">
        <f t="shared" ref="B37:B50" si="20">B14+G14+L14+Q14+AA14+V14</f>
        <v>0</v>
      </c>
      <c r="C37" s="8" t="str">
        <f t="shared" ref="C37:C50" si="21">IF(B37,B37/$B$50,"")</f>
        <v/>
      </c>
      <c r="D37" s="10">
        <f t="shared" ref="D37:D50" si="22">D14+I14+N14+S14+AC14+X14</f>
        <v>0</v>
      </c>
      <c r="E37" s="11">
        <f t="shared" ref="E37:E50" si="23">E14+J14+O14+T14+AD14+Y14</f>
        <v>0</v>
      </c>
      <c r="F37" s="21" t="str">
        <f t="shared" ref="F37:F50" si="24">IF(E37,E37/$E$50,"")</f>
        <v/>
      </c>
      <c r="J37" s="111" t="s">
        <v>1</v>
      </c>
      <c r="K37" s="112"/>
      <c r="L37" s="57">
        <f>G27</f>
        <v>14</v>
      </c>
      <c r="M37" s="8">
        <f t="shared" si="18"/>
        <v>0.875</v>
      </c>
      <c r="N37" s="58">
        <f>I27</f>
        <v>45118.32</v>
      </c>
      <c r="O37" s="58">
        <f>J27</f>
        <v>53562.82</v>
      </c>
      <c r="P37" s="56">
        <f t="shared" si="19"/>
        <v>0.81599292396491963</v>
      </c>
    </row>
    <row r="38" spans="1:33" ht="30" customHeight="1" x14ac:dyDescent="0.25">
      <c r="A38" s="41" t="s">
        <v>19</v>
      </c>
      <c r="B38" s="9">
        <f t="shared" si="20"/>
        <v>0</v>
      </c>
      <c r="C38" s="8" t="str">
        <f t="shared" si="21"/>
        <v/>
      </c>
      <c r="D38" s="10">
        <f t="shared" si="22"/>
        <v>0</v>
      </c>
      <c r="E38" s="11">
        <f t="shared" si="23"/>
        <v>0</v>
      </c>
      <c r="F38" s="21" t="str">
        <f t="shared" si="24"/>
        <v/>
      </c>
      <c r="G38" s="24"/>
      <c r="J38" s="111" t="s">
        <v>2</v>
      </c>
      <c r="K38" s="112"/>
      <c r="L38" s="57">
        <f>L27</f>
        <v>2</v>
      </c>
      <c r="M38" s="8">
        <f t="shared" si="18"/>
        <v>0.125</v>
      </c>
      <c r="N38" s="58">
        <f>N27</f>
        <v>9982.2000000000007</v>
      </c>
      <c r="O38" s="58">
        <f>O27</f>
        <v>12078.46</v>
      </c>
      <c r="P38" s="56">
        <f t="shared" si="19"/>
        <v>0.18400707603508035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9">
        <f t="shared" si="20"/>
        <v>0</v>
      </c>
      <c r="C39" s="8" t="str">
        <f t="shared" si="21"/>
        <v/>
      </c>
      <c r="D39" s="10">
        <f t="shared" si="22"/>
        <v>0</v>
      </c>
      <c r="E39" s="11">
        <f t="shared" si="23"/>
        <v>0</v>
      </c>
      <c r="F39" s="21" t="str">
        <f t="shared" si="24"/>
        <v/>
      </c>
      <c r="G39" s="24"/>
      <c r="J39" s="111" t="s">
        <v>34</v>
      </c>
      <c r="K39" s="112"/>
      <c r="L39" s="57">
        <f>Q27</f>
        <v>0</v>
      </c>
      <c r="M39" s="8" t="str">
        <f t="shared" si="18"/>
        <v/>
      </c>
      <c r="N39" s="58">
        <f>S27</f>
        <v>0</v>
      </c>
      <c r="O39" s="58">
        <f>T27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9">
        <f t="shared" si="20"/>
        <v>0</v>
      </c>
      <c r="C40" s="8" t="str">
        <f t="shared" si="21"/>
        <v/>
      </c>
      <c r="D40" s="10">
        <f t="shared" si="22"/>
        <v>0</v>
      </c>
      <c r="E40" s="11">
        <f t="shared" si="23"/>
        <v>0</v>
      </c>
      <c r="F40" s="21" t="str">
        <f t="shared" si="24"/>
        <v/>
      </c>
      <c r="G40" s="24"/>
      <c r="J40" s="111" t="s">
        <v>5</v>
      </c>
      <c r="K40" s="112"/>
      <c r="L40" s="57">
        <f>V27</f>
        <v>0</v>
      </c>
      <c r="M40" s="8" t="str">
        <f t="shared" si="18"/>
        <v/>
      </c>
      <c r="N40" s="58">
        <f>X27</f>
        <v>0</v>
      </c>
      <c r="O40" s="58">
        <f>Y27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9">
        <f t="shared" si="20"/>
        <v>0</v>
      </c>
      <c r="C41" s="8" t="str">
        <f t="shared" si="21"/>
        <v/>
      </c>
      <c r="D41" s="10">
        <f t="shared" si="22"/>
        <v>0</v>
      </c>
      <c r="E41" s="11">
        <f t="shared" si="23"/>
        <v>0</v>
      </c>
      <c r="F41" s="21" t="str">
        <f t="shared" si="24"/>
        <v/>
      </c>
      <c r="G41" s="24"/>
      <c r="J41" s="111" t="s">
        <v>4</v>
      </c>
      <c r="K41" s="112"/>
      <c r="L41" s="57">
        <f>AA27</f>
        <v>0</v>
      </c>
      <c r="M41" s="8" t="str">
        <f t="shared" si="18"/>
        <v/>
      </c>
      <c r="N41" s="58">
        <f>AC27</f>
        <v>0</v>
      </c>
      <c r="O41" s="58">
        <f>AD27</f>
        <v>0</v>
      </c>
      <c r="P41" s="56" t="str">
        <f t="shared" si="1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9">
        <f t="shared" si="20"/>
        <v>0</v>
      </c>
      <c r="C42" s="8" t="str">
        <f t="shared" si="21"/>
        <v/>
      </c>
      <c r="D42" s="10">
        <f t="shared" si="22"/>
        <v>0</v>
      </c>
      <c r="E42" s="11">
        <f t="shared" si="23"/>
        <v>0</v>
      </c>
      <c r="F42" s="21" t="str">
        <f t="shared" si="24"/>
        <v/>
      </c>
      <c r="G42" s="24"/>
      <c r="J42" s="113" t="s">
        <v>0</v>
      </c>
      <c r="K42" s="114"/>
      <c r="L42" s="79">
        <f>SUM(L36:L41)</f>
        <v>16</v>
      </c>
      <c r="M42" s="17">
        <f>SUM(M36:M41)</f>
        <v>1</v>
      </c>
      <c r="N42" s="80">
        <f>SUM(N36:N41)</f>
        <v>55100.520000000004</v>
      </c>
      <c r="O42" s="81">
        <f>SUM(O36:O41)</f>
        <v>65641.279999999999</v>
      </c>
      <c r="P42" s="82">
        <f>SUM(P36:P41)</f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52.5" customHeight="1" x14ac:dyDescent="0.25">
      <c r="A43" s="105" t="s">
        <v>62</v>
      </c>
      <c r="B43" s="9">
        <f t="shared" si="20"/>
        <v>0</v>
      </c>
      <c r="C43" s="8" t="str">
        <f t="shared" si="21"/>
        <v/>
      </c>
      <c r="D43" s="10">
        <f t="shared" si="22"/>
        <v>0</v>
      </c>
      <c r="E43" s="11">
        <f t="shared" si="23"/>
        <v>0</v>
      </c>
      <c r="F43" s="21" t="str">
        <f t="shared" si="24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9">
        <f t="shared" si="20"/>
        <v>16</v>
      </c>
      <c r="C44" s="8">
        <f t="shared" si="21"/>
        <v>1</v>
      </c>
      <c r="D44" s="10">
        <f t="shared" si="22"/>
        <v>55100.520000000004</v>
      </c>
      <c r="E44" s="11">
        <f t="shared" si="23"/>
        <v>65641.279999999999</v>
      </c>
      <c r="F44" s="21">
        <f t="shared" si="24"/>
        <v>1</v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89" t="s">
        <v>50</v>
      </c>
      <c r="B45" s="9">
        <f t="shared" si="20"/>
        <v>0</v>
      </c>
      <c r="C45" s="8" t="str">
        <f t="shared" si="21"/>
        <v/>
      </c>
      <c r="D45" s="10">
        <f t="shared" si="22"/>
        <v>0</v>
      </c>
      <c r="E45" s="11">
        <f t="shared" si="23"/>
        <v>0</v>
      </c>
      <c r="F45" s="21" t="str">
        <f t="shared" si="24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9">
        <f t="shared" si="20"/>
        <v>0</v>
      </c>
      <c r="C46" s="8" t="str">
        <f t="shared" si="21"/>
        <v/>
      </c>
      <c r="D46" s="10">
        <f t="shared" si="22"/>
        <v>0</v>
      </c>
      <c r="E46" s="11">
        <f t="shared" si="23"/>
        <v>0</v>
      </c>
      <c r="F46" s="21" t="str">
        <f t="shared" si="24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9">
        <f t="shared" si="20"/>
        <v>0</v>
      </c>
      <c r="C47" s="8" t="str">
        <f t="shared" si="21"/>
        <v/>
      </c>
      <c r="D47" s="10">
        <f t="shared" si="22"/>
        <v>0</v>
      </c>
      <c r="E47" s="11">
        <f t="shared" si="23"/>
        <v>0</v>
      </c>
      <c r="F47" s="21" t="str">
        <f t="shared" si="24"/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9">
        <f t="shared" si="20"/>
        <v>0</v>
      </c>
      <c r="C48" s="8" t="str">
        <f t="shared" si="21"/>
        <v/>
      </c>
      <c r="D48" s="10">
        <f t="shared" si="22"/>
        <v>0</v>
      </c>
      <c r="E48" s="11">
        <f t="shared" si="23"/>
        <v>0</v>
      </c>
      <c r="F48" s="21" t="str">
        <f t="shared" si="24"/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90" t="s">
        <v>52</v>
      </c>
      <c r="B49" s="9">
        <f t="shared" si="20"/>
        <v>0</v>
      </c>
      <c r="C49" s="8" t="str">
        <f t="shared" si="21"/>
        <v/>
      </c>
      <c r="D49" s="10">
        <f t="shared" si="22"/>
        <v>0</v>
      </c>
      <c r="E49" s="11">
        <f t="shared" si="23"/>
        <v>0</v>
      </c>
      <c r="F49" s="21" t="str">
        <f t="shared" si="24"/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9">
        <f t="shared" si="20"/>
        <v>16</v>
      </c>
      <c r="C50" s="8">
        <f t="shared" si="21"/>
        <v>1</v>
      </c>
      <c r="D50" s="10">
        <f t="shared" si="22"/>
        <v>55100.520000000004</v>
      </c>
      <c r="E50" s="11">
        <f t="shared" si="23"/>
        <v>65641.279999999999</v>
      </c>
      <c r="F50" s="21">
        <f t="shared" si="24"/>
        <v>1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W1ZJ1tuW0pr4j+0cMu8mmtHLqsh2DyIuziRcZBtBUQ4YB6JTQLHQ8T61rSlYCdiRWp8kN8Kg8Tb6OkLVtxcK2Q==" saltValue="EOaNAmMl5qJSWtS14zjsyw==" spinCount="100000" sheet="1" objects="1" scenarios="1"/>
  <mergeCells count="22">
    <mergeCell ref="A33:A35"/>
    <mergeCell ref="L11:P11"/>
    <mergeCell ref="L33:P34"/>
    <mergeCell ref="J33:K35"/>
    <mergeCell ref="A11:A12"/>
    <mergeCell ref="A31:H31"/>
    <mergeCell ref="B33:F34"/>
    <mergeCell ref="A29:Q29"/>
    <mergeCell ref="A30:Q30"/>
    <mergeCell ref="B10:AE10"/>
    <mergeCell ref="B11:F11"/>
    <mergeCell ref="G11:K11"/>
    <mergeCell ref="Q11:U11"/>
    <mergeCell ref="AA11:AE11"/>
    <mergeCell ref="V11:Z11"/>
    <mergeCell ref="J40:K40"/>
    <mergeCell ref="J42:K42"/>
    <mergeCell ref="J36:K36"/>
    <mergeCell ref="J37:K37"/>
    <mergeCell ref="J38:K38"/>
    <mergeCell ref="J39:K39"/>
    <mergeCell ref="J41:K41"/>
  </mergeCells>
  <hyperlinks>
    <hyperlink ref="A30" r:id="rId1" location="page=247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6:M41 C36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2"/>
  <sheetViews>
    <sheetView showGridLines="0" showZeros="0" tabSelected="1" zoomScale="70" zoomScaleNormal="70" workbookViewId="0">
      <selection activeCell="K18" sqref="H17:K18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>
        <v>46002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Fundació Barcelona Institute of Technology for the Habitat (BIT HÀBITAT)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7" t="s">
        <v>6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9"/>
    </row>
    <row r="11" spans="1:31" ht="30" customHeight="1" thickBot="1" x14ac:dyDescent="0.3">
      <c r="A11" s="152" t="s">
        <v>10</v>
      </c>
      <c r="B11" s="120" t="s">
        <v>3</v>
      </c>
      <c r="C11" s="121"/>
      <c r="D11" s="121"/>
      <c r="E11" s="121"/>
      <c r="F11" s="122"/>
      <c r="G11" s="123" t="s">
        <v>1</v>
      </c>
      <c r="H11" s="124"/>
      <c r="I11" s="124"/>
      <c r="J11" s="124"/>
      <c r="K11" s="125"/>
      <c r="L11" s="138" t="s">
        <v>2</v>
      </c>
      <c r="M11" s="139"/>
      <c r="N11" s="139"/>
      <c r="O11" s="139"/>
      <c r="P11" s="139"/>
      <c r="Q11" s="126" t="s">
        <v>34</v>
      </c>
      <c r="R11" s="127"/>
      <c r="S11" s="127"/>
      <c r="T11" s="127"/>
      <c r="U11" s="128"/>
      <c r="V11" s="132" t="s">
        <v>5</v>
      </c>
      <c r="W11" s="133"/>
      <c r="X11" s="133"/>
      <c r="Y11" s="133"/>
      <c r="Z11" s="134"/>
      <c r="AA11" s="129" t="s">
        <v>4</v>
      </c>
      <c r="AB11" s="130"/>
      <c r="AC11" s="130"/>
      <c r="AD11" s="130"/>
      <c r="AE11" s="131"/>
    </row>
    <row r="12" spans="1:31" ht="39" customHeight="1" thickBot="1" x14ac:dyDescent="0.3">
      <c r="A12" s="153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IF(B13,B13/$B$27,"")</f>
        <v/>
      </c>
      <c r="D13" s="4"/>
      <c r="E13" s="5"/>
      <c r="F13" s="97" t="str">
        <f t="shared" ref="F13:F26" si="1">IF(E13,E13/$E$27,"")</f>
        <v/>
      </c>
      <c r="G13" s="1"/>
      <c r="H13" s="96" t="str">
        <f t="shared" ref="H13:H25" si="2">IF(G13,G13/$G$27,"")</f>
        <v/>
      </c>
      <c r="I13" s="4"/>
      <c r="J13" s="5"/>
      <c r="K13" s="97" t="str">
        <f t="shared" ref="K13:K25" si="3">IF(J13,J13/$J$27,"")</f>
        <v/>
      </c>
      <c r="L13" s="1"/>
      <c r="M13" s="96" t="str">
        <f t="shared" ref="M13:M25" si="4">IF(L13,L13/$L$27,"")</f>
        <v/>
      </c>
      <c r="N13" s="4"/>
      <c r="O13" s="5"/>
      <c r="P13" s="97" t="str">
        <f t="shared" ref="P13:P25" si="5">IF(O13,O13/$O$27,"")</f>
        <v/>
      </c>
      <c r="Q13" s="1"/>
      <c r="R13" s="96" t="str">
        <f t="shared" ref="R13:R25" si="6">IF(Q13,Q13/$Q$27,"")</f>
        <v/>
      </c>
      <c r="S13" s="4"/>
      <c r="T13" s="5"/>
      <c r="U13" s="97" t="str">
        <f t="shared" ref="U13:U26" si="7">IF(T13,T13/$T$27,"")</f>
        <v/>
      </c>
      <c r="V13" s="1"/>
      <c r="W13" s="96" t="str">
        <f t="shared" ref="W13:W25" si="8">IF(V13,V13/$V$27,"")</f>
        <v/>
      </c>
      <c r="X13" s="4"/>
      <c r="Y13" s="5"/>
      <c r="Z13" s="97" t="str">
        <f t="shared" ref="Z13:Z25" si="9">IF(Y13,Y13/$Y$27,"")</f>
        <v/>
      </c>
      <c r="AA13" s="1"/>
      <c r="AB13" s="96" t="str">
        <f t="shared" ref="AB13:AB25" si="10">IF(AA13,AA13/$AA$27,"")</f>
        <v/>
      </c>
      <c r="AC13" s="4"/>
      <c r="AD13" s="5"/>
      <c r="AE13" s="97" t="str">
        <f t="shared" ref="AE13:AE25" si="11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40" customFormat="1" ht="51.7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"/>
        <v/>
      </c>
      <c r="G20" s="2"/>
      <c r="H20" s="96" t="str">
        <f t="shared" si="2"/>
        <v/>
      </c>
      <c r="I20" s="6"/>
      <c r="J20" s="7"/>
      <c r="K20" s="97" t="str">
        <f t="shared" si="3"/>
        <v/>
      </c>
      <c r="L20" s="2"/>
      <c r="M20" s="96" t="str">
        <f t="shared" si="4"/>
        <v/>
      </c>
      <c r="N20" s="6"/>
      <c r="O20" s="7"/>
      <c r="P20" s="97" t="str">
        <f t="shared" si="5"/>
        <v/>
      </c>
      <c r="Q20" s="2"/>
      <c r="R20" s="96" t="str">
        <f t="shared" si="6"/>
        <v/>
      </c>
      <c r="S20" s="6"/>
      <c r="T20" s="7"/>
      <c r="U20" s="97" t="str">
        <f t="shared" si="7"/>
        <v/>
      </c>
      <c r="V20" s="2"/>
      <c r="W20" s="96" t="str">
        <f t="shared" si="8"/>
        <v/>
      </c>
      <c r="X20" s="6"/>
      <c r="Y20" s="7"/>
      <c r="Z20" s="97" t="str">
        <f t="shared" si="9"/>
        <v/>
      </c>
      <c r="AA20" s="2"/>
      <c r="AB20" s="96" t="str">
        <f t="shared" si="10"/>
        <v/>
      </c>
      <c r="AC20" s="6"/>
      <c r="AD20" s="7"/>
      <c r="AE20" s="97" t="str">
        <f t="shared" si="11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"/>
        <v/>
      </c>
      <c r="G21" s="64">
        <v>21</v>
      </c>
      <c r="H21" s="98">
        <f t="shared" si="2"/>
        <v>1</v>
      </c>
      <c r="I21" s="65">
        <v>91673.29</v>
      </c>
      <c r="J21" s="66">
        <v>110203.38</v>
      </c>
      <c r="K21" s="97">
        <f t="shared" si="3"/>
        <v>1</v>
      </c>
      <c r="L21" s="64">
        <v>1</v>
      </c>
      <c r="M21" s="98">
        <f t="shared" si="4"/>
        <v>1</v>
      </c>
      <c r="N21" s="65">
        <v>1000</v>
      </c>
      <c r="O21" s="66">
        <v>1210</v>
      </c>
      <c r="P21" s="99">
        <f t="shared" si="5"/>
        <v>1</v>
      </c>
      <c r="Q21" s="64"/>
      <c r="R21" s="98" t="str">
        <f t="shared" si="6"/>
        <v/>
      </c>
      <c r="S21" s="65"/>
      <c r="T21" s="66"/>
      <c r="U21" s="99" t="str">
        <f t="shared" si="7"/>
        <v/>
      </c>
      <c r="V21" s="64"/>
      <c r="W21" s="98" t="str">
        <f t="shared" si="8"/>
        <v/>
      </c>
      <c r="X21" s="65"/>
      <c r="Y21" s="66"/>
      <c r="Z21" s="99" t="str">
        <f t="shared" si="9"/>
        <v/>
      </c>
      <c r="AA21" s="64"/>
      <c r="AB21" s="96" t="str">
        <f t="shared" si="10"/>
        <v/>
      </c>
      <c r="AC21" s="65"/>
      <c r="AD21" s="66"/>
      <c r="AE21" s="99" t="str">
        <f t="shared" si="11"/>
        <v/>
      </c>
    </row>
    <row r="22" spans="1:31" s="40" customFormat="1" ht="39.950000000000003" hidden="1" customHeight="1" x14ac:dyDescent="0.25">
      <c r="A22" s="44" t="s">
        <v>35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6"/>
      <c r="J24" s="7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6"/>
      <c r="Y24" s="7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"/>
        <v/>
      </c>
      <c r="G25" s="2"/>
      <c r="H25" s="96" t="str">
        <f t="shared" si="2"/>
        <v/>
      </c>
      <c r="I25" s="91"/>
      <c r="J25" s="95"/>
      <c r="K25" s="97" t="str">
        <f t="shared" si="3"/>
        <v/>
      </c>
      <c r="L25" s="2"/>
      <c r="M25" s="96" t="str">
        <f t="shared" si="4"/>
        <v/>
      </c>
      <c r="N25" s="6"/>
      <c r="O25" s="7"/>
      <c r="P25" s="97" t="str">
        <f t="shared" si="5"/>
        <v/>
      </c>
      <c r="Q25" s="2"/>
      <c r="R25" s="96" t="str">
        <f t="shared" si="6"/>
        <v/>
      </c>
      <c r="S25" s="6"/>
      <c r="T25" s="7"/>
      <c r="U25" s="97" t="str">
        <f t="shared" si="7"/>
        <v/>
      </c>
      <c r="V25" s="2"/>
      <c r="W25" s="96" t="str">
        <f t="shared" si="8"/>
        <v/>
      </c>
      <c r="X25" s="93"/>
      <c r="Y25" s="94"/>
      <c r="Z25" s="97" t="str">
        <f t="shared" si="9"/>
        <v/>
      </c>
      <c r="AA25" s="2"/>
      <c r="AB25" s="96" t="str">
        <f t="shared" si="10"/>
        <v/>
      </c>
      <c r="AC25" s="6"/>
      <c r="AD25" s="7"/>
      <c r="AE25" s="97" t="str">
        <f t="shared" si="11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ref="C26" si="12">IF(B26,B26/$B$27,"")</f>
        <v/>
      </c>
      <c r="D26" s="65"/>
      <c r="E26" s="66"/>
      <c r="F26" s="99" t="str">
        <f t="shared" si="1"/>
        <v/>
      </c>
      <c r="G26" s="64"/>
      <c r="H26" s="98" t="str">
        <f t="shared" ref="H26" si="13">IF(G26,G26/$G$27,"")</f>
        <v/>
      </c>
      <c r="I26" s="65"/>
      <c r="J26" s="66"/>
      <c r="K26" s="99" t="str">
        <f t="shared" ref="K26" si="14">IF(J26,J26/$J$27,"")</f>
        <v/>
      </c>
      <c r="L26" s="64"/>
      <c r="M26" s="98" t="str">
        <f t="shared" ref="M26" si="15">IF(L26,L26/$L$27,"")</f>
        <v/>
      </c>
      <c r="N26" s="65"/>
      <c r="O26" s="66"/>
      <c r="P26" s="99" t="str">
        <f t="shared" ref="P26" si="16">IF(O26,O26/$O$27,"")</f>
        <v/>
      </c>
      <c r="Q26" s="64"/>
      <c r="R26" s="98" t="str">
        <f t="shared" ref="R26" si="17">IF(Q26,Q26/$Q$27,"")</f>
        <v/>
      </c>
      <c r="S26" s="65"/>
      <c r="T26" s="66"/>
      <c r="U26" s="99" t="str">
        <f t="shared" si="7"/>
        <v/>
      </c>
      <c r="V26" s="64"/>
      <c r="W26" s="98" t="str">
        <f t="shared" ref="W26" si="18">IF(V26,V26/$V$27,"")</f>
        <v/>
      </c>
      <c r="X26" s="65"/>
      <c r="Y26" s="66"/>
      <c r="Z26" s="99" t="str">
        <f t="shared" ref="Z26" si="19">IF(Y26,Y26/$Y$27,"")</f>
        <v/>
      </c>
      <c r="AA26" s="64"/>
      <c r="AB26" s="96" t="str">
        <f t="shared" ref="AB26" si="20">IF(AA26,AA26/$AA$27,"")</f>
        <v/>
      </c>
      <c r="AC26" s="65"/>
      <c r="AD26" s="66"/>
      <c r="AE26" s="99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100">
        <f t="shared" ref="B27:AE27" si="22">SUM(B13:B26)</f>
        <v>0</v>
      </c>
      <c r="C27" s="101">
        <f t="shared" si="22"/>
        <v>0</v>
      </c>
      <c r="D27" s="102">
        <f t="shared" si="22"/>
        <v>0</v>
      </c>
      <c r="E27" s="102">
        <f t="shared" si="22"/>
        <v>0</v>
      </c>
      <c r="F27" s="103">
        <f t="shared" si="22"/>
        <v>0</v>
      </c>
      <c r="G27" s="100">
        <f t="shared" si="22"/>
        <v>21</v>
      </c>
      <c r="H27" s="101">
        <f t="shared" si="22"/>
        <v>1</v>
      </c>
      <c r="I27" s="102">
        <f t="shared" si="22"/>
        <v>91673.29</v>
      </c>
      <c r="J27" s="102">
        <f t="shared" si="22"/>
        <v>110203.38</v>
      </c>
      <c r="K27" s="103">
        <f t="shared" si="22"/>
        <v>1</v>
      </c>
      <c r="L27" s="100">
        <f t="shared" si="22"/>
        <v>1</v>
      </c>
      <c r="M27" s="101">
        <f t="shared" si="22"/>
        <v>1</v>
      </c>
      <c r="N27" s="102">
        <f t="shared" si="22"/>
        <v>1000</v>
      </c>
      <c r="O27" s="102">
        <f t="shared" si="22"/>
        <v>1210</v>
      </c>
      <c r="P27" s="103">
        <f t="shared" si="22"/>
        <v>1</v>
      </c>
      <c r="Q27" s="100">
        <f t="shared" si="22"/>
        <v>0</v>
      </c>
      <c r="R27" s="101">
        <f t="shared" si="22"/>
        <v>0</v>
      </c>
      <c r="S27" s="102">
        <f t="shared" si="22"/>
        <v>0</v>
      </c>
      <c r="T27" s="102">
        <f t="shared" si="22"/>
        <v>0</v>
      </c>
      <c r="U27" s="103">
        <f t="shared" si="22"/>
        <v>0</v>
      </c>
      <c r="V27" s="100">
        <f t="shared" si="22"/>
        <v>0</v>
      </c>
      <c r="W27" s="101">
        <f t="shared" si="22"/>
        <v>0</v>
      </c>
      <c r="X27" s="102">
        <f t="shared" si="22"/>
        <v>0</v>
      </c>
      <c r="Y27" s="102">
        <f t="shared" si="22"/>
        <v>0</v>
      </c>
      <c r="Z27" s="103">
        <f t="shared" si="22"/>
        <v>0</v>
      </c>
      <c r="AA27" s="100">
        <f t="shared" si="22"/>
        <v>0</v>
      </c>
      <c r="AB27" s="101">
        <f t="shared" si="22"/>
        <v>0</v>
      </c>
      <c r="AC27" s="102">
        <f t="shared" si="22"/>
        <v>0</v>
      </c>
      <c r="AD27" s="102">
        <f t="shared" si="22"/>
        <v>0</v>
      </c>
      <c r="AE27" s="103">
        <f t="shared" si="22"/>
        <v>0</v>
      </c>
    </row>
    <row r="28" spans="1:31" s="24" customFormat="1" ht="18" customHeight="1" x14ac:dyDescent="0.25">
      <c r="B28" s="25"/>
      <c r="H28" s="25"/>
      <c r="N28" s="25"/>
    </row>
    <row r="29" spans="1:31" s="47" customFormat="1" ht="34.15" hidden="1" customHeight="1" x14ac:dyDescent="0.25">
      <c r="A29" s="158" t="s">
        <v>60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59" t="s">
        <v>59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4" t="s">
        <v>36</v>
      </c>
      <c r="B31" s="154"/>
      <c r="C31" s="154"/>
      <c r="D31" s="154"/>
      <c r="E31" s="154"/>
      <c r="F31" s="154"/>
      <c r="G31" s="154"/>
      <c r="H31" s="154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35" t="s">
        <v>10</v>
      </c>
      <c r="B33" s="140" t="s">
        <v>17</v>
      </c>
      <c r="C33" s="141"/>
      <c r="D33" s="141"/>
      <c r="E33" s="141"/>
      <c r="F33" s="142"/>
      <c r="G33" s="24"/>
      <c r="J33" s="146" t="s">
        <v>15</v>
      </c>
      <c r="K33" s="147"/>
      <c r="L33" s="140" t="s">
        <v>16</v>
      </c>
      <c r="M33" s="141"/>
      <c r="N33" s="141"/>
      <c r="O33" s="141"/>
      <c r="P33" s="142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36"/>
      <c r="B34" s="143"/>
      <c r="C34" s="144"/>
      <c r="D34" s="144"/>
      <c r="E34" s="144"/>
      <c r="F34" s="145"/>
      <c r="G34" s="24"/>
      <c r="J34" s="148"/>
      <c r="K34" s="149"/>
      <c r="L34" s="143"/>
      <c r="M34" s="144"/>
      <c r="N34" s="144"/>
      <c r="O34" s="144"/>
      <c r="P34" s="145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37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50"/>
      <c r="K35" s="151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8" si="23">B13+G13+L13+Q13+AA13+V13</f>
        <v>0</v>
      </c>
      <c r="C36" s="8" t="str">
        <f t="shared" ref="C36:C49" si="24">IF(B36,B36/$B$50,"")</f>
        <v/>
      </c>
      <c r="D36" s="10">
        <f t="shared" ref="D36:D48" si="25">D13+I13+N13+S13+AC13+X13</f>
        <v>0</v>
      </c>
      <c r="E36" s="11">
        <f t="shared" ref="E36:E48" si="26">E13+J13+O13+T13+AD13+Y13</f>
        <v>0</v>
      </c>
      <c r="F36" s="21" t="str">
        <f t="shared" ref="F36:F45" si="27">IF(E36,E36/$E$50,"")</f>
        <v/>
      </c>
      <c r="J36" s="115" t="s">
        <v>3</v>
      </c>
      <c r="K36" s="116"/>
      <c r="L36" s="54">
        <f>B27</f>
        <v>0</v>
      </c>
      <c r="M36" s="8" t="str">
        <f t="shared" ref="M36:M41" si="28">IF(L36,L36/$L$42,"")</f>
        <v/>
      </c>
      <c r="N36" s="55">
        <f>D27</f>
        <v>0</v>
      </c>
      <c r="O36" s="55">
        <f>E27</f>
        <v>0</v>
      </c>
      <c r="P36" s="56" t="str">
        <f t="shared" ref="P36:P41" si="29">IF(O36,O36/$O$42,"")</f>
        <v/>
      </c>
    </row>
    <row r="37" spans="1:33" s="24" customFormat="1" ht="30" customHeight="1" x14ac:dyDescent="0.25">
      <c r="A37" s="41" t="s">
        <v>18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J37" s="111" t="s">
        <v>1</v>
      </c>
      <c r="K37" s="112"/>
      <c r="L37" s="57">
        <f>G27</f>
        <v>21</v>
      </c>
      <c r="M37" s="8">
        <f t="shared" si="28"/>
        <v>0.95454545454545459</v>
      </c>
      <c r="N37" s="58">
        <f>I27</f>
        <v>91673.29</v>
      </c>
      <c r="O37" s="58">
        <f>J27</f>
        <v>110203.38</v>
      </c>
      <c r="P37" s="56">
        <f t="shared" si="29"/>
        <v>0.98913954499899381</v>
      </c>
    </row>
    <row r="38" spans="1:33" ht="30" customHeight="1" x14ac:dyDescent="0.25">
      <c r="A38" s="41" t="s">
        <v>19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11" t="s">
        <v>2</v>
      </c>
      <c r="K38" s="112"/>
      <c r="L38" s="57">
        <f>L27</f>
        <v>1</v>
      </c>
      <c r="M38" s="8">
        <f t="shared" si="28"/>
        <v>4.5454545454545456E-2</v>
      </c>
      <c r="N38" s="58">
        <f>N27</f>
        <v>1000</v>
      </c>
      <c r="O38" s="58">
        <f>O27</f>
        <v>1210</v>
      </c>
      <c r="P38" s="56">
        <f t="shared" si="29"/>
        <v>1.0860455001006162E-2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0</v>
      </c>
      <c r="C39" s="8" t="str">
        <f t="shared" si="24"/>
        <v/>
      </c>
      <c r="D39" s="13">
        <f t="shared" si="25"/>
        <v>0</v>
      </c>
      <c r="E39" s="14">
        <f t="shared" si="26"/>
        <v>0</v>
      </c>
      <c r="F39" s="21" t="str">
        <f t="shared" si="27"/>
        <v/>
      </c>
      <c r="G39" s="24"/>
      <c r="J39" s="111" t="s">
        <v>34</v>
      </c>
      <c r="K39" s="112"/>
      <c r="L39" s="57">
        <f>Q27</f>
        <v>0</v>
      </c>
      <c r="M39" s="8" t="str">
        <f t="shared" si="28"/>
        <v/>
      </c>
      <c r="N39" s="58">
        <f>S27</f>
        <v>0</v>
      </c>
      <c r="O39" s="58">
        <f>T27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11" t="s">
        <v>5</v>
      </c>
      <c r="K40" s="112"/>
      <c r="L40" s="57">
        <f>V27</f>
        <v>0</v>
      </c>
      <c r="M40" s="8" t="str">
        <f t="shared" si="28"/>
        <v/>
      </c>
      <c r="N40" s="58">
        <f>X27</f>
        <v>0</v>
      </c>
      <c r="O40" s="58">
        <f>Y27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0</v>
      </c>
      <c r="C41" s="8" t="str">
        <f t="shared" si="24"/>
        <v/>
      </c>
      <c r="D41" s="13">
        <f t="shared" si="25"/>
        <v>0</v>
      </c>
      <c r="E41" s="22">
        <f t="shared" si="26"/>
        <v>0</v>
      </c>
      <c r="F41" s="21" t="str">
        <f t="shared" si="27"/>
        <v/>
      </c>
      <c r="G41" s="24"/>
      <c r="J41" s="111" t="s">
        <v>4</v>
      </c>
      <c r="K41" s="112"/>
      <c r="L41" s="57">
        <f>AA27</f>
        <v>0</v>
      </c>
      <c r="M41" s="8" t="str">
        <f t="shared" si="28"/>
        <v/>
      </c>
      <c r="N41" s="58">
        <f>AC27</f>
        <v>0</v>
      </c>
      <c r="O41" s="58">
        <f>AD27</f>
        <v>0</v>
      </c>
      <c r="P41" s="56" t="str">
        <f t="shared" si="2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J42" s="113" t="s">
        <v>0</v>
      </c>
      <c r="K42" s="114"/>
      <c r="L42" s="79">
        <f>SUM(L36:L41)</f>
        <v>22</v>
      </c>
      <c r="M42" s="17">
        <f>SUM(M36:M41)</f>
        <v>1</v>
      </c>
      <c r="N42" s="80">
        <f>SUM(N36:N41)</f>
        <v>92673.29</v>
      </c>
      <c r="O42" s="81">
        <f>SUM(O36:O41)</f>
        <v>111413.38</v>
      </c>
      <c r="P42" s="82">
        <f>SUM(P36:P41)</f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42.75" customHeight="1" x14ac:dyDescent="0.25">
      <c r="A43" s="105" t="s">
        <v>62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23"/>
        <v>22</v>
      </c>
      <c r="C44" s="8">
        <f t="shared" si="24"/>
        <v>1</v>
      </c>
      <c r="D44" s="13">
        <f t="shared" si="25"/>
        <v>92673.29</v>
      </c>
      <c r="E44" s="14">
        <f t="shared" si="26"/>
        <v>111413.38</v>
      </c>
      <c r="F44" s="21">
        <f t="shared" si="27"/>
        <v>1</v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44" t="s">
        <v>32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0">IF(E46,E46/$E$50,"")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12">
        <f t="shared" si="23"/>
        <v>0</v>
      </c>
      <c r="C47" s="8" t="str">
        <f t="shared" si="24"/>
        <v/>
      </c>
      <c r="D47" s="13">
        <f t="shared" si="25"/>
        <v>0</v>
      </c>
      <c r="E47" s="14">
        <f t="shared" si="26"/>
        <v>0</v>
      </c>
      <c r="F47" s="21" t="str">
        <f>IF(E47,E47/$E$50,"")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 t="shared" si="23"/>
        <v>0</v>
      </c>
      <c r="C48" s="8" t="str">
        <f t="shared" si="24"/>
        <v/>
      </c>
      <c r="D48" s="13">
        <f t="shared" si="25"/>
        <v>0</v>
      </c>
      <c r="E48" s="14">
        <f t="shared" si="26"/>
        <v>0</v>
      </c>
      <c r="F48" s="21" t="str">
        <f t="shared" ref="F48" si="31">IF(E48,E48/$E$50,"")</f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88" t="s">
        <v>52</v>
      </c>
      <c r="B49" s="12">
        <f t="shared" ref="B49" si="32">B26+G26+L26+Q26+AA26+V26</f>
        <v>0</v>
      </c>
      <c r="C49" s="8" t="str">
        <f t="shared" si="24"/>
        <v/>
      </c>
      <c r="D49" s="13">
        <f t="shared" ref="D49" si="33">D26+I26+N26+S26+AC26+X26</f>
        <v>0</v>
      </c>
      <c r="E49" s="14">
        <f t="shared" ref="E49" si="34">E26+J26+O26+T26+AD26+Y26</f>
        <v>0</v>
      </c>
      <c r="F49" s="21" t="str">
        <f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22</v>
      </c>
      <c r="C50" s="17">
        <f>SUM(C36:C49)</f>
        <v>1</v>
      </c>
      <c r="D50" s="18">
        <f>SUM(D36:D49)</f>
        <v>92673.29</v>
      </c>
      <c r="E50" s="18">
        <f>SUM(E36:E49)</f>
        <v>111413.38</v>
      </c>
      <c r="F50" s="19">
        <f>SUM(F36:F49)</f>
        <v>1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tzOPaOYCl/Mrc8OvUshYtQOdlzH7spng4jIcEmcDUmp7JUbqBeBe/cbEyIB5MMt20WDSRH3t9ndsY6H893wIig==" saltValue="5I5gOPzcGM2lnSICold3TQ==" spinCount="100000" sheet="1" objects="1" scenarios="1"/>
  <mergeCells count="22">
    <mergeCell ref="J42:K42"/>
    <mergeCell ref="J36:K36"/>
    <mergeCell ref="J37:K37"/>
    <mergeCell ref="J38:K38"/>
    <mergeCell ref="J39:K39"/>
    <mergeCell ref="J41:K41"/>
    <mergeCell ref="J40:K40"/>
    <mergeCell ref="A29:Q29"/>
    <mergeCell ref="A31:H31"/>
    <mergeCell ref="A33:A35"/>
    <mergeCell ref="B33:F34"/>
    <mergeCell ref="J33:K35"/>
    <mergeCell ref="L33:P34"/>
    <mergeCell ref="A30:Q30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30" r:id="rId1" location="page=247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M36:M41 C44:C49 C37:C42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2"/>
  <sheetViews>
    <sheetView showGridLines="0" showZeros="0" zoomScale="70" zoomScaleNormal="70" workbookViewId="0">
      <selection activeCell="J13" sqref="J13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46002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Fundació Barcelona Institute of Technology for the Habitat (BIT HÀBITAT)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7" t="s">
        <v>6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9"/>
    </row>
    <row r="11" spans="1:31" ht="30" customHeight="1" thickBot="1" x14ac:dyDescent="0.3">
      <c r="A11" s="152" t="s">
        <v>10</v>
      </c>
      <c r="B11" s="120" t="s">
        <v>3</v>
      </c>
      <c r="C11" s="121"/>
      <c r="D11" s="121"/>
      <c r="E11" s="121"/>
      <c r="F11" s="122"/>
      <c r="G11" s="123" t="s">
        <v>1</v>
      </c>
      <c r="H11" s="124"/>
      <c r="I11" s="124"/>
      <c r="J11" s="124"/>
      <c r="K11" s="125"/>
      <c r="L11" s="138" t="s">
        <v>2</v>
      </c>
      <c r="M11" s="139"/>
      <c r="N11" s="139"/>
      <c r="O11" s="139"/>
      <c r="P11" s="139"/>
      <c r="Q11" s="126" t="s">
        <v>34</v>
      </c>
      <c r="R11" s="127"/>
      <c r="S11" s="127"/>
      <c r="T11" s="127"/>
      <c r="U11" s="128"/>
      <c r="V11" s="132" t="s">
        <v>5</v>
      </c>
      <c r="W11" s="133"/>
      <c r="X11" s="133"/>
      <c r="Y11" s="133"/>
      <c r="Z11" s="134"/>
      <c r="AA11" s="129" t="s">
        <v>4</v>
      </c>
      <c r="AB11" s="130"/>
      <c r="AC11" s="130"/>
      <c r="AD11" s="130"/>
      <c r="AE11" s="131"/>
    </row>
    <row r="12" spans="1:31" ht="39" customHeight="1" thickBot="1" x14ac:dyDescent="0.3">
      <c r="A12" s="153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IF(B13,B13/$B$27,"")</f>
        <v/>
      </c>
      <c r="D13" s="4"/>
      <c r="E13" s="5"/>
      <c r="F13" s="97" t="str">
        <f>IF(E13,E13/$E$27,"")</f>
        <v/>
      </c>
      <c r="G13" s="1">
        <v>1</v>
      </c>
      <c r="H13" s="96">
        <f t="shared" ref="H13:H25" si="1">IF(G13,G13/$G$27,"")</f>
        <v>7.1428571428571425E-2</v>
      </c>
      <c r="I13" s="4">
        <v>54500</v>
      </c>
      <c r="J13" s="5">
        <v>65945</v>
      </c>
      <c r="K13" s="97">
        <f t="shared" ref="K13:K25" si="2">IF(J13,J13/$J$27,"")</f>
        <v>0.35611374039041016</v>
      </c>
      <c r="L13" s="1"/>
      <c r="M13" s="96" t="str">
        <f t="shared" ref="M13:M25" si="3">IF(L13,L13/$L$27,"")</f>
        <v/>
      </c>
      <c r="N13" s="4"/>
      <c r="O13" s="5"/>
      <c r="P13" s="97" t="str">
        <f t="shared" ref="P13:P25" si="4">IF(O13,O13/$O$27,"")</f>
        <v/>
      </c>
      <c r="Q13" s="1"/>
      <c r="R13" s="96" t="str">
        <f t="shared" ref="R13:R25" si="5">IF(Q13,Q13/$Q$27,"")</f>
        <v/>
      </c>
      <c r="S13" s="4"/>
      <c r="T13" s="5"/>
      <c r="U13" s="97" t="str">
        <f t="shared" ref="U13:U26" si="6">IF(T13,T13/$T$27,"")</f>
        <v/>
      </c>
      <c r="V13" s="1"/>
      <c r="W13" s="96" t="str">
        <f t="shared" ref="W13:W25" si="7">IF(V13,V13/$V$27,"")</f>
        <v/>
      </c>
      <c r="X13" s="4"/>
      <c r="Y13" s="5"/>
      <c r="Z13" s="97" t="str">
        <f t="shared" ref="Z13:Z25" si="8">IF(Y13,Y13/$Y$27,"")</f>
        <v/>
      </c>
      <c r="AA13" s="1"/>
      <c r="AB13" s="96" t="str">
        <f t="shared" ref="AB13:AB25" si="9">IF(AA13,AA13/$AA$27,"")</f>
        <v/>
      </c>
      <c r="AC13" s="4"/>
      <c r="AD13" s="5"/>
      <c r="AE13" s="97" t="str">
        <f t="shared" ref="AE13:AE25" si="10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>IF(E14,E14/$E$27,"")</f>
        <v/>
      </c>
      <c r="G14" s="2"/>
      <c r="H14" s="96" t="str">
        <f t="shared" si="1"/>
        <v/>
      </c>
      <c r="I14" s="6"/>
      <c r="J14" s="7"/>
      <c r="K14" s="97" t="str">
        <f t="shared" si="2"/>
        <v/>
      </c>
      <c r="L14" s="2"/>
      <c r="M14" s="96" t="str">
        <f t="shared" si="3"/>
        <v/>
      </c>
      <c r="N14" s="6"/>
      <c r="O14" s="7"/>
      <c r="P14" s="97" t="str">
        <f t="shared" si="4"/>
        <v/>
      </c>
      <c r="Q14" s="2"/>
      <c r="R14" s="96" t="str">
        <f t="shared" si="5"/>
        <v/>
      </c>
      <c r="S14" s="6"/>
      <c r="T14" s="7"/>
      <c r="U14" s="97" t="str">
        <f t="shared" si="6"/>
        <v/>
      </c>
      <c r="V14" s="2"/>
      <c r="W14" s="96" t="str">
        <f t="shared" si="7"/>
        <v/>
      </c>
      <c r="X14" s="6"/>
      <c r="Y14" s="7"/>
      <c r="Z14" s="97" t="str">
        <f t="shared" si="8"/>
        <v/>
      </c>
      <c r="AA14" s="2"/>
      <c r="AB14" s="96" t="str">
        <f t="shared" si="9"/>
        <v/>
      </c>
      <c r="AC14" s="6"/>
      <c r="AD14" s="7"/>
      <c r="AE14" s="97" t="str">
        <f t="shared" si="10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ref="F15:F26" si="11">IF(E15,E15/$E$27,"")</f>
        <v/>
      </c>
      <c r="G15" s="2"/>
      <c r="H15" s="96" t="str">
        <f t="shared" si="1"/>
        <v/>
      </c>
      <c r="I15" s="6"/>
      <c r="J15" s="7"/>
      <c r="K15" s="97" t="str">
        <f t="shared" si="2"/>
        <v/>
      </c>
      <c r="L15" s="2"/>
      <c r="M15" s="96" t="str">
        <f t="shared" si="3"/>
        <v/>
      </c>
      <c r="N15" s="6"/>
      <c r="O15" s="7"/>
      <c r="P15" s="97" t="str">
        <f t="shared" si="4"/>
        <v/>
      </c>
      <c r="Q15" s="2"/>
      <c r="R15" s="96" t="str">
        <f t="shared" si="5"/>
        <v/>
      </c>
      <c r="S15" s="6"/>
      <c r="T15" s="7"/>
      <c r="U15" s="97" t="str">
        <f t="shared" si="6"/>
        <v/>
      </c>
      <c r="V15" s="2"/>
      <c r="W15" s="96" t="str">
        <f t="shared" si="7"/>
        <v/>
      </c>
      <c r="X15" s="6"/>
      <c r="Y15" s="7"/>
      <c r="Z15" s="97" t="str">
        <f t="shared" si="8"/>
        <v/>
      </c>
      <c r="AA15" s="2"/>
      <c r="AB15" s="96" t="str">
        <f t="shared" si="9"/>
        <v/>
      </c>
      <c r="AC15" s="6"/>
      <c r="AD15" s="7"/>
      <c r="AE15" s="97" t="str">
        <f t="shared" si="10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1"/>
        <v/>
      </c>
      <c r="G16" s="2"/>
      <c r="H16" s="96" t="str">
        <f t="shared" si="1"/>
        <v/>
      </c>
      <c r="I16" s="6"/>
      <c r="J16" s="7"/>
      <c r="K16" s="97" t="str">
        <f t="shared" si="2"/>
        <v/>
      </c>
      <c r="L16" s="2"/>
      <c r="M16" s="96" t="str">
        <f t="shared" si="3"/>
        <v/>
      </c>
      <c r="N16" s="6"/>
      <c r="O16" s="7"/>
      <c r="P16" s="97" t="str">
        <f t="shared" si="4"/>
        <v/>
      </c>
      <c r="Q16" s="2"/>
      <c r="R16" s="96" t="str">
        <f t="shared" si="5"/>
        <v/>
      </c>
      <c r="S16" s="6"/>
      <c r="T16" s="7"/>
      <c r="U16" s="97" t="str">
        <f t="shared" si="6"/>
        <v/>
      </c>
      <c r="V16" s="2"/>
      <c r="W16" s="96" t="str">
        <f t="shared" si="7"/>
        <v/>
      </c>
      <c r="X16" s="6"/>
      <c r="Y16" s="7"/>
      <c r="Z16" s="97" t="str">
        <f t="shared" si="8"/>
        <v/>
      </c>
      <c r="AA16" s="2"/>
      <c r="AB16" s="96" t="str">
        <f t="shared" si="9"/>
        <v/>
      </c>
      <c r="AC16" s="6"/>
      <c r="AD16" s="7"/>
      <c r="AE16" s="97" t="str">
        <f t="shared" si="10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1"/>
        <v/>
      </c>
      <c r="G17" s="3"/>
      <c r="H17" s="96" t="str">
        <f t="shared" si="1"/>
        <v/>
      </c>
      <c r="I17" s="6"/>
      <c r="J17" s="7"/>
      <c r="K17" s="97" t="str">
        <f t="shared" si="2"/>
        <v/>
      </c>
      <c r="L17" s="3"/>
      <c r="M17" s="96" t="str">
        <f t="shared" si="3"/>
        <v/>
      </c>
      <c r="N17" s="6"/>
      <c r="O17" s="7"/>
      <c r="P17" s="97" t="str">
        <f t="shared" si="4"/>
        <v/>
      </c>
      <c r="Q17" s="3"/>
      <c r="R17" s="96" t="str">
        <f t="shared" si="5"/>
        <v/>
      </c>
      <c r="S17" s="6"/>
      <c r="T17" s="7"/>
      <c r="U17" s="97" t="str">
        <f t="shared" si="6"/>
        <v/>
      </c>
      <c r="V17" s="3"/>
      <c r="W17" s="96" t="str">
        <f t="shared" si="7"/>
        <v/>
      </c>
      <c r="X17" s="6"/>
      <c r="Y17" s="7"/>
      <c r="Z17" s="97" t="str">
        <f t="shared" si="8"/>
        <v/>
      </c>
      <c r="AA17" s="3"/>
      <c r="AB17" s="96" t="str">
        <f t="shared" si="9"/>
        <v/>
      </c>
      <c r="AC17" s="6"/>
      <c r="AD17" s="7"/>
      <c r="AE17" s="97" t="str">
        <f t="shared" si="10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1"/>
        <v/>
      </c>
      <c r="G18" s="67"/>
      <c r="H18" s="98" t="str">
        <f t="shared" si="1"/>
        <v/>
      </c>
      <c r="I18" s="65"/>
      <c r="J18" s="66"/>
      <c r="K18" s="99" t="str">
        <f t="shared" si="2"/>
        <v/>
      </c>
      <c r="L18" s="67"/>
      <c r="M18" s="98" t="str">
        <f t="shared" si="3"/>
        <v/>
      </c>
      <c r="N18" s="65"/>
      <c r="O18" s="66"/>
      <c r="P18" s="99" t="str">
        <f t="shared" si="4"/>
        <v/>
      </c>
      <c r="Q18" s="67"/>
      <c r="R18" s="98" t="str">
        <f t="shared" si="5"/>
        <v/>
      </c>
      <c r="S18" s="65"/>
      <c r="T18" s="66"/>
      <c r="U18" s="99" t="str">
        <f t="shared" si="6"/>
        <v/>
      </c>
      <c r="V18" s="67"/>
      <c r="W18" s="98" t="str">
        <f t="shared" si="7"/>
        <v/>
      </c>
      <c r="X18" s="65"/>
      <c r="Y18" s="66"/>
      <c r="Z18" s="99" t="str">
        <f t="shared" si="8"/>
        <v/>
      </c>
      <c r="AA18" s="67"/>
      <c r="AB18" s="96" t="str">
        <f t="shared" si="9"/>
        <v/>
      </c>
      <c r="AC18" s="65"/>
      <c r="AD18" s="66"/>
      <c r="AE18" s="99" t="str">
        <f t="shared" si="10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1"/>
        <v/>
      </c>
      <c r="G19" s="2"/>
      <c r="H19" s="96" t="str">
        <f t="shared" si="1"/>
        <v/>
      </c>
      <c r="I19" s="6"/>
      <c r="J19" s="7"/>
      <c r="K19" s="97" t="str">
        <f t="shared" si="2"/>
        <v/>
      </c>
      <c r="L19" s="2"/>
      <c r="M19" s="96" t="str">
        <f t="shared" si="3"/>
        <v/>
      </c>
      <c r="N19" s="6"/>
      <c r="O19" s="7"/>
      <c r="P19" s="97" t="str">
        <f t="shared" si="4"/>
        <v/>
      </c>
      <c r="Q19" s="2"/>
      <c r="R19" s="96" t="str">
        <f t="shared" si="5"/>
        <v/>
      </c>
      <c r="S19" s="6"/>
      <c r="T19" s="7"/>
      <c r="U19" s="97" t="str">
        <f t="shared" si="6"/>
        <v/>
      </c>
      <c r="V19" s="2"/>
      <c r="W19" s="96" t="str">
        <f t="shared" si="7"/>
        <v/>
      </c>
      <c r="X19" s="6"/>
      <c r="Y19" s="7"/>
      <c r="Z19" s="97" t="str">
        <f t="shared" si="8"/>
        <v/>
      </c>
      <c r="AA19" s="2"/>
      <c r="AB19" s="96" t="str">
        <f t="shared" si="9"/>
        <v/>
      </c>
      <c r="AC19" s="6"/>
      <c r="AD19" s="7"/>
      <c r="AE19" s="97" t="str">
        <f t="shared" si="10"/>
        <v/>
      </c>
    </row>
    <row r="20" spans="1:31" s="40" customFormat="1" ht="46.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1"/>
        <v/>
      </c>
      <c r="G20" s="2"/>
      <c r="H20" s="96" t="str">
        <f t="shared" si="1"/>
        <v/>
      </c>
      <c r="I20" s="6"/>
      <c r="J20" s="7"/>
      <c r="K20" s="97" t="str">
        <f t="shared" si="2"/>
        <v/>
      </c>
      <c r="L20" s="2"/>
      <c r="M20" s="96" t="str">
        <f t="shared" si="3"/>
        <v/>
      </c>
      <c r="N20" s="6"/>
      <c r="O20" s="7"/>
      <c r="P20" s="97" t="str">
        <f t="shared" si="4"/>
        <v/>
      </c>
      <c r="Q20" s="2"/>
      <c r="R20" s="96" t="str">
        <f t="shared" si="5"/>
        <v/>
      </c>
      <c r="S20" s="6"/>
      <c r="T20" s="7"/>
      <c r="U20" s="97" t="str">
        <f t="shared" si="6"/>
        <v/>
      </c>
      <c r="V20" s="2"/>
      <c r="W20" s="96" t="str">
        <f t="shared" si="7"/>
        <v/>
      </c>
      <c r="X20" s="6"/>
      <c r="Y20" s="7"/>
      <c r="Z20" s="97" t="str">
        <f t="shared" si="8"/>
        <v/>
      </c>
      <c r="AA20" s="2"/>
      <c r="AB20" s="96" t="str">
        <f t="shared" si="9"/>
        <v/>
      </c>
      <c r="AC20" s="6"/>
      <c r="AD20" s="7"/>
      <c r="AE20" s="97" t="str">
        <f t="shared" si="10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1"/>
        <v/>
      </c>
      <c r="G21" s="64">
        <v>13</v>
      </c>
      <c r="H21" s="98">
        <f t="shared" si="1"/>
        <v>0.9285714285714286</v>
      </c>
      <c r="I21" s="65">
        <v>98347.8</v>
      </c>
      <c r="J21" s="66">
        <v>119234.6</v>
      </c>
      <c r="K21" s="99">
        <f t="shared" si="2"/>
        <v>0.64388625960958978</v>
      </c>
      <c r="L21" s="64">
        <v>2</v>
      </c>
      <c r="M21" s="98">
        <f t="shared" si="3"/>
        <v>1</v>
      </c>
      <c r="N21" s="65">
        <v>11900</v>
      </c>
      <c r="O21" s="66">
        <v>14339</v>
      </c>
      <c r="P21" s="99">
        <f t="shared" si="4"/>
        <v>1</v>
      </c>
      <c r="Q21" s="64"/>
      <c r="R21" s="98" t="str">
        <f t="shared" si="5"/>
        <v/>
      </c>
      <c r="S21" s="65"/>
      <c r="T21" s="66"/>
      <c r="U21" s="99" t="str">
        <f t="shared" si="6"/>
        <v/>
      </c>
      <c r="V21" s="64"/>
      <c r="W21" s="98" t="str">
        <f t="shared" si="7"/>
        <v/>
      </c>
      <c r="X21" s="65"/>
      <c r="Y21" s="66"/>
      <c r="Z21" s="99" t="str">
        <f t="shared" si="8"/>
        <v/>
      </c>
      <c r="AA21" s="64"/>
      <c r="AB21" s="96" t="str">
        <f t="shared" si="9"/>
        <v/>
      </c>
      <c r="AC21" s="65"/>
      <c r="AD21" s="66"/>
      <c r="AE21" s="99" t="str">
        <f t="shared" si="10"/>
        <v/>
      </c>
    </row>
    <row r="22" spans="1:31" s="40" customFormat="1" ht="39.950000000000003" hidden="1" customHeight="1" x14ac:dyDescent="0.25">
      <c r="A22" s="44" t="s">
        <v>42</v>
      </c>
      <c r="B22" s="2"/>
      <c r="C22" s="96" t="str">
        <f t="shared" si="0"/>
        <v/>
      </c>
      <c r="D22" s="6"/>
      <c r="E22" s="7"/>
      <c r="F22" s="97" t="str">
        <f t="shared" si="11"/>
        <v/>
      </c>
      <c r="G22" s="2"/>
      <c r="H22" s="96" t="str">
        <f t="shared" si="1"/>
        <v/>
      </c>
      <c r="I22" s="6"/>
      <c r="J22" s="7"/>
      <c r="K22" s="97" t="str">
        <f t="shared" si="2"/>
        <v/>
      </c>
      <c r="L22" s="2"/>
      <c r="M22" s="96" t="str">
        <f t="shared" si="3"/>
        <v/>
      </c>
      <c r="N22" s="6"/>
      <c r="O22" s="7"/>
      <c r="P22" s="97" t="str">
        <f t="shared" si="4"/>
        <v/>
      </c>
      <c r="Q22" s="2"/>
      <c r="R22" s="96" t="str">
        <f t="shared" si="5"/>
        <v/>
      </c>
      <c r="S22" s="6"/>
      <c r="T22" s="7"/>
      <c r="U22" s="97" t="str">
        <f t="shared" si="6"/>
        <v/>
      </c>
      <c r="V22" s="2"/>
      <c r="W22" s="96" t="str">
        <f t="shared" si="7"/>
        <v/>
      </c>
      <c r="X22" s="6"/>
      <c r="Y22" s="7"/>
      <c r="Z22" s="97" t="str">
        <f t="shared" si="8"/>
        <v/>
      </c>
      <c r="AA22" s="2"/>
      <c r="AB22" s="96" t="str">
        <f t="shared" si="9"/>
        <v/>
      </c>
      <c r="AC22" s="6"/>
      <c r="AD22" s="7"/>
      <c r="AE22" s="97" t="str">
        <f t="shared" si="10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1"/>
        <v/>
      </c>
      <c r="G23" s="2"/>
      <c r="H23" s="96" t="str">
        <f t="shared" si="1"/>
        <v/>
      </c>
      <c r="I23" s="6"/>
      <c r="J23" s="7"/>
      <c r="K23" s="97" t="str">
        <f t="shared" si="2"/>
        <v/>
      </c>
      <c r="L23" s="2"/>
      <c r="M23" s="96" t="str">
        <f t="shared" si="3"/>
        <v/>
      </c>
      <c r="N23" s="6"/>
      <c r="O23" s="7"/>
      <c r="P23" s="97" t="str">
        <f t="shared" si="4"/>
        <v/>
      </c>
      <c r="Q23" s="2"/>
      <c r="R23" s="96" t="str">
        <f t="shared" si="5"/>
        <v/>
      </c>
      <c r="S23" s="6"/>
      <c r="T23" s="7"/>
      <c r="U23" s="97" t="str">
        <f t="shared" si="6"/>
        <v/>
      </c>
      <c r="V23" s="2"/>
      <c r="W23" s="96" t="str">
        <f t="shared" si="7"/>
        <v/>
      </c>
      <c r="X23" s="6"/>
      <c r="Y23" s="7"/>
      <c r="Z23" s="97" t="str">
        <f t="shared" si="8"/>
        <v/>
      </c>
      <c r="AA23" s="2"/>
      <c r="AB23" s="96" t="str">
        <f t="shared" si="9"/>
        <v/>
      </c>
      <c r="AC23" s="6"/>
      <c r="AD23" s="7"/>
      <c r="AE23" s="97" t="str">
        <f t="shared" si="10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1"/>
        <v/>
      </c>
      <c r="G24" s="2"/>
      <c r="H24" s="96" t="str">
        <f t="shared" si="1"/>
        <v/>
      </c>
      <c r="I24" s="6"/>
      <c r="J24" s="7"/>
      <c r="K24" s="97" t="str">
        <f t="shared" si="2"/>
        <v/>
      </c>
      <c r="L24" s="2"/>
      <c r="M24" s="96" t="str">
        <f t="shared" si="3"/>
        <v/>
      </c>
      <c r="N24" s="6"/>
      <c r="O24" s="7"/>
      <c r="P24" s="97" t="str">
        <f t="shared" si="4"/>
        <v/>
      </c>
      <c r="Q24" s="2"/>
      <c r="R24" s="96" t="str">
        <f t="shared" si="5"/>
        <v/>
      </c>
      <c r="S24" s="6"/>
      <c r="T24" s="7"/>
      <c r="U24" s="97" t="str">
        <f t="shared" si="6"/>
        <v/>
      </c>
      <c r="V24" s="2"/>
      <c r="W24" s="96" t="str">
        <f t="shared" si="7"/>
        <v/>
      </c>
      <c r="X24" s="6"/>
      <c r="Y24" s="7"/>
      <c r="Z24" s="97" t="str">
        <f t="shared" si="8"/>
        <v/>
      </c>
      <c r="AA24" s="2"/>
      <c r="AB24" s="96" t="str">
        <f t="shared" si="9"/>
        <v/>
      </c>
      <c r="AC24" s="6"/>
      <c r="AD24" s="7"/>
      <c r="AE24" s="97" t="str">
        <f t="shared" si="10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1"/>
        <v/>
      </c>
      <c r="G25" s="2"/>
      <c r="H25" s="96" t="str">
        <f t="shared" si="1"/>
        <v/>
      </c>
      <c r="I25" s="91"/>
      <c r="J25" s="95"/>
      <c r="K25" s="97" t="str">
        <f t="shared" si="2"/>
        <v/>
      </c>
      <c r="L25" s="2"/>
      <c r="M25" s="96" t="str">
        <f t="shared" si="3"/>
        <v/>
      </c>
      <c r="N25" s="6"/>
      <c r="O25" s="7"/>
      <c r="P25" s="97" t="str">
        <f t="shared" si="4"/>
        <v/>
      </c>
      <c r="Q25" s="2"/>
      <c r="R25" s="96" t="str">
        <f t="shared" si="5"/>
        <v/>
      </c>
      <c r="S25" s="6"/>
      <c r="T25" s="7"/>
      <c r="U25" s="97" t="str">
        <f t="shared" si="6"/>
        <v/>
      </c>
      <c r="V25" s="2"/>
      <c r="W25" s="96" t="str">
        <f t="shared" si="7"/>
        <v/>
      </c>
      <c r="X25" s="93"/>
      <c r="Y25" s="94"/>
      <c r="Z25" s="97" t="str">
        <f t="shared" si="8"/>
        <v/>
      </c>
      <c r="AA25" s="2"/>
      <c r="AB25" s="96" t="str">
        <f t="shared" si="9"/>
        <v/>
      </c>
      <c r="AC25" s="6"/>
      <c r="AD25" s="7"/>
      <c r="AE25" s="97" t="str">
        <f t="shared" si="10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ref="C26" si="12">IF(B26,B26/$B$27,"")</f>
        <v/>
      </c>
      <c r="D26" s="65"/>
      <c r="E26" s="66"/>
      <c r="F26" s="99" t="str">
        <f t="shared" si="11"/>
        <v/>
      </c>
      <c r="G26" s="64"/>
      <c r="H26" s="98" t="str">
        <f t="shared" ref="H26" si="13">IF(G26,G26/$G$27,"")</f>
        <v/>
      </c>
      <c r="I26" s="65"/>
      <c r="J26" s="66"/>
      <c r="K26" s="99" t="str">
        <f t="shared" ref="K26" si="14">IF(J26,J26/$J$27,"")</f>
        <v/>
      </c>
      <c r="L26" s="64"/>
      <c r="M26" s="98" t="str">
        <f t="shared" ref="M26" si="15">IF(L26,L26/$L$27,"")</f>
        <v/>
      </c>
      <c r="N26" s="65"/>
      <c r="O26" s="66"/>
      <c r="P26" s="99" t="str">
        <f t="shared" ref="P26" si="16">IF(O26,O26/$O$27,"")</f>
        <v/>
      </c>
      <c r="Q26" s="64"/>
      <c r="R26" s="98" t="str">
        <f t="shared" ref="R26" si="17">IF(Q26,Q26/$Q$27,"")</f>
        <v/>
      </c>
      <c r="S26" s="65"/>
      <c r="T26" s="66"/>
      <c r="U26" s="99" t="str">
        <f t="shared" si="6"/>
        <v/>
      </c>
      <c r="V26" s="64"/>
      <c r="W26" s="98" t="str">
        <f t="shared" ref="W26" si="18">IF(V26,V26/$V$27,"")</f>
        <v/>
      </c>
      <c r="X26" s="65"/>
      <c r="Y26" s="66"/>
      <c r="Z26" s="99" t="str">
        <f t="shared" ref="Z26" si="19">IF(Y26,Y26/$Y$27,"")</f>
        <v/>
      </c>
      <c r="AA26" s="64"/>
      <c r="AB26" s="96" t="str">
        <f t="shared" ref="AB26" si="20">IF(AA26,AA26/$AA$27,"")</f>
        <v/>
      </c>
      <c r="AC26" s="65"/>
      <c r="AD26" s="66"/>
      <c r="AE26" s="99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100">
        <f t="shared" ref="B27:AE27" si="22">SUM(B13:B26)</f>
        <v>0</v>
      </c>
      <c r="C27" s="101">
        <f t="shared" si="22"/>
        <v>0</v>
      </c>
      <c r="D27" s="102">
        <f t="shared" si="22"/>
        <v>0</v>
      </c>
      <c r="E27" s="102">
        <f t="shared" si="22"/>
        <v>0</v>
      </c>
      <c r="F27" s="103">
        <f t="shared" si="22"/>
        <v>0</v>
      </c>
      <c r="G27" s="100">
        <f t="shared" si="22"/>
        <v>14</v>
      </c>
      <c r="H27" s="101">
        <f t="shared" si="22"/>
        <v>1</v>
      </c>
      <c r="I27" s="102">
        <f t="shared" si="22"/>
        <v>152847.79999999999</v>
      </c>
      <c r="J27" s="102">
        <f t="shared" si="22"/>
        <v>185179.6</v>
      </c>
      <c r="K27" s="103">
        <f t="shared" si="22"/>
        <v>1</v>
      </c>
      <c r="L27" s="100">
        <f t="shared" si="22"/>
        <v>2</v>
      </c>
      <c r="M27" s="101">
        <f t="shared" si="22"/>
        <v>1</v>
      </c>
      <c r="N27" s="102">
        <f t="shared" si="22"/>
        <v>11900</v>
      </c>
      <c r="O27" s="102">
        <f t="shared" si="22"/>
        <v>14339</v>
      </c>
      <c r="P27" s="103">
        <f t="shared" si="22"/>
        <v>1</v>
      </c>
      <c r="Q27" s="100">
        <f t="shared" si="22"/>
        <v>0</v>
      </c>
      <c r="R27" s="101">
        <f t="shared" si="22"/>
        <v>0</v>
      </c>
      <c r="S27" s="102">
        <f t="shared" si="22"/>
        <v>0</v>
      </c>
      <c r="T27" s="102">
        <f t="shared" si="22"/>
        <v>0</v>
      </c>
      <c r="U27" s="103">
        <f t="shared" si="22"/>
        <v>0</v>
      </c>
      <c r="V27" s="100">
        <f t="shared" si="22"/>
        <v>0</v>
      </c>
      <c r="W27" s="101">
        <f t="shared" si="22"/>
        <v>0</v>
      </c>
      <c r="X27" s="102">
        <f t="shared" si="22"/>
        <v>0</v>
      </c>
      <c r="Y27" s="102">
        <f t="shared" si="22"/>
        <v>0</v>
      </c>
      <c r="Z27" s="103">
        <f t="shared" si="22"/>
        <v>0</v>
      </c>
      <c r="AA27" s="100">
        <f t="shared" si="22"/>
        <v>0</v>
      </c>
      <c r="AB27" s="101">
        <f t="shared" si="22"/>
        <v>0</v>
      </c>
      <c r="AC27" s="102">
        <f t="shared" si="22"/>
        <v>0</v>
      </c>
      <c r="AD27" s="102">
        <f t="shared" si="22"/>
        <v>0</v>
      </c>
      <c r="AE27" s="103">
        <f t="shared" si="22"/>
        <v>0</v>
      </c>
    </row>
    <row r="28" spans="1:31" s="24" customFormat="1" ht="18.75" customHeight="1" x14ac:dyDescent="0.25">
      <c r="B28" s="25"/>
      <c r="H28" s="25"/>
      <c r="N28" s="25"/>
    </row>
    <row r="29" spans="1:31" s="47" customFormat="1" ht="34.15" hidden="1" customHeight="1" x14ac:dyDescent="0.25">
      <c r="A29" s="158" t="s">
        <v>60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59" t="s">
        <v>59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4" t="s">
        <v>36</v>
      </c>
      <c r="B31" s="154"/>
      <c r="C31" s="154"/>
      <c r="D31" s="154"/>
      <c r="E31" s="154"/>
      <c r="F31" s="154"/>
      <c r="G31" s="154"/>
      <c r="H31" s="154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35" t="s">
        <v>10</v>
      </c>
      <c r="B33" s="140" t="s">
        <v>17</v>
      </c>
      <c r="C33" s="141"/>
      <c r="D33" s="141"/>
      <c r="E33" s="141"/>
      <c r="F33" s="142"/>
      <c r="G33" s="24"/>
      <c r="J33" s="146" t="s">
        <v>15</v>
      </c>
      <c r="K33" s="147"/>
      <c r="L33" s="140" t="s">
        <v>16</v>
      </c>
      <c r="M33" s="141"/>
      <c r="N33" s="141"/>
      <c r="O33" s="141"/>
      <c r="P33" s="142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36"/>
      <c r="B34" s="155"/>
      <c r="C34" s="156"/>
      <c r="D34" s="156"/>
      <c r="E34" s="156"/>
      <c r="F34" s="157"/>
      <c r="G34" s="24"/>
      <c r="J34" s="148"/>
      <c r="K34" s="149"/>
      <c r="L34" s="143"/>
      <c r="M34" s="144"/>
      <c r="N34" s="144"/>
      <c r="O34" s="144"/>
      <c r="P34" s="145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37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50"/>
      <c r="K35" s="151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8" si="23">B13+G13+L13+Q13+AA13+V13</f>
        <v>1</v>
      </c>
      <c r="C36" s="8">
        <f t="shared" ref="C36:C45" si="24">IF(B36,B36/$B$50,"")</f>
        <v>6.25E-2</v>
      </c>
      <c r="D36" s="10">
        <f t="shared" ref="D36:D48" si="25">D13+I13+N13+S13+AC13+X13</f>
        <v>54500</v>
      </c>
      <c r="E36" s="11">
        <f t="shared" ref="E36:E48" si="26">E13+J13+O13+T13+AD13+Y13</f>
        <v>65945</v>
      </c>
      <c r="F36" s="21">
        <f t="shared" ref="F36:F46" si="27">IF(E36,E36/$E$50,"")</f>
        <v>0.33052056299512927</v>
      </c>
      <c r="J36" s="115" t="s">
        <v>3</v>
      </c>
      <c r="K36" s="116"/>
      <c r="L36" s="54">
        <f>B27</f>
        <v>0</v>
      </c>
      <c r="M36" s="8" t="str">
        <f>IF(L36,L36/$L$42,"")</f>
        <v/>
      </c>
      <c r="N36" s="55">
        <f>D27</f>
        <v>0</v>
      </c>
      <c r="O36" s="55">
        <f>E27</f>
        <v>0</v>
      </c>
      <c r="P36" s="56" t="str">
        <f>IF(O36,O36/$O$42,"")</f>
        <v/>
      </c>
    </row>
    <row r="37" spans="1:33" s="24" customFormat="1" ht="30" customHeight="1" x14ac:dyDescent="0.25">
      <c r="A37" s="41" t="s">
        <v>18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J37" s="111" t="s">
        <v>1</v>
      </c>
      <c r="K37" s="112"/>
      <c r="L37" s="57">
        <f>G27</f>
        <v>14</v>
      </c>
      <c r="M37" s="8">
        <f>IF(L37,L37/$L$42,"")</f>
        <v>0.875</v>
      </c>
      <c r="N37" s="58">
        <f>I27</f>
        <v>152847.79999999999</v>
      </c>
      <c r="O37" s="58">
        <f>J27</f>
        <v>185179.6</v>
      </c>
      <c r="P37" s="56">
        <f>IF(O37,O37/$O$42,"")</f>
        <v>0.92813201375711341</v>
      </c>
    </row>
    <row r="38" spans="1:33" ht="30" customHeight="1" x14ac:dyDescent="0.25">
      <c r="A38" s="41" t="s">
        <v>19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11" t="s">
        <v>2</v>
      </c>
      <c r="K38" s="112"/>
      <c r="L38" s="57">
        <f>L27</f>
        <v>2</v>
      </c>
      <c r="M38" s="8">
        <f>IF(L38,L38/$L$42,"")</f>
        <v>0.125</v>
      </c>
      <c r="N38" s="58">
        <f>N27</f>
        <v>11900</v>
      </c>
      <c r="O38" s="58">
        <f>O27</f>
        <v>14339</v>
      </c>
      <c r="P38" s="56">
        <f>IF(O38,O38/$O$42,"")</f>
        <v>7.1867986242886622E-2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0</v>
      </c>
      <c r="C39" s="8" t="str">
        <f t="shared" si="24"/>
        <v/>
      </c>
      <c r="D39" s="13">
        <f t="shared" si="25"/>
        <v>0</v>
      </c>
      <c r="E39" s="14">
        <f t="shared" si="26"/>
        <v>0</v>
      </c>
      <c r="F39" s="21" t="str">
        <f t="shared" si="27"/>
        <v/>
      </c>
      <c r="G39" s="24"/>
      <c r="J39" s="111" t="s">
        <v>34</v>
      </c>
      <c r="K39" s="112"/>
      <c r="L39" s="57">
        <f>Q27</f>
        <v>0</v>
      </c>
      <c r="M39" s="8" t="str">
        <f>IF(L39,L39/$L$42,"")</f>
        <v/>
      </c>
      <c r="N39" s="58">
        <f>S27</f>
        <v>0</v>
      </c>
      <c r="O39" s="58">
        <f>T27</f>
        <v>0</v>
      </c>
      <c r="P39" s="56" t="str">
        <f>IF(O39,O39/$O$42,"")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11" t="s">
        <v>5</v>
      </c>
      <c r="K40" s="112"/>
      <c r="L40" s="57">
        <f>V27</f>
        <v>0</v>
      </c>
      <c r="M40" s="8" t="str">
        <f>IF(L40,L40/$L$42,"")</f>
        <v/>
      </c>
      <c r="N40" s="58">
        <f>X27</f>
        <v>0</v>
      </c>
      <c r="O40" s="58">
        <f>Y27</f>
        <v>0</v>
      </c>
      <c r="P40" s="56" t="str">
        <f>IF(O40,O40/$O$42,"")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0</v>
      </c>
      <c r="C41" s="8" t="str">
        <f t="shared" si="24"/>
        <v/>
      </c>
      <c r="D41" s="13">
        <f t="shared" si="25"/>
        <v>0</v>
      </c>
      <c r="E41" s="22">
        <f t="shared" si="26"/>
        <v>0</v>
      </c>
      <c r="F41" s="21" t="str">
        <f t="shared" si="27"/>
        <v/>
      </c>
      <c r="G41" s="24"/>
      <c r="J41" s="111" t="s">
        <v>4</v>
      </c>
      <c r="K41" s="112"/>
      <c r="L41" s="57">
        <f>AA27</f>
        <v>0</v>
      </c>
      <c r="M41" s="8" t="str">
        <f t="shared" ref="M41" si="28">IF(L41,L41/$L$42,"")</f>
        <v/>
      </c>
      <c r="N41" s="58">
        <f>AC27</f>
        <v>0</v>
      </c>
      <c r="O41" s="58">
        <f>AD27</f>
        <v>0</v>
      </c>
      <c r="P41" s="56" t="str">
        <f t="shared" ref="P41" si="29">IF(O41,O41/$O$42,"")</f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J42" s="113" t="s">
        <v>0</v>
      </c>
      <c r="K42" s="114"/>
      <c r="L42" s="79">
        <f>SUM(L36:L41)</f>
        <v>16</v>
      </c>
      <c r="M42" s="17">
        <f>SUM(M36:M41)</f>
        <v>1</v>
      </c>
      <c r="N42" s="80">
        <f>SUM(N36:N41)</f>
        <v>164747.79999999999</v>
      </c>
      <c r="O42" s="81">
        <f>SUM(O36:O41)</f>
        <v>199518.6</v>
      </c>
      <c r="P42" s="82">
        <f>SUM(P36:P41)</f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50.25" customHeight="1" x14ac:dyDescent="0.25">
      <c r="A43" s="105" t="s">
        <v>62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23"/>
        <v>15</v>
      </c>
      <c r="C44" s="8">
        <f t="shared" si="24"/>
        <v>0.9375</v>
      </c>
      <c r="D44" s="13">
        <f t="shared" si="25"/>
        <v>110247.8</v>
      </c>
      <c r="E44" s="14">
        <f t="shared" si="26"/>
        <v>133573.6</v>
      </c>
      <c r="F44" s="21">
        <f t="shared" si="27"/>
        <v>0.66947943700487078</v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44" t="s">
        <v>32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 t="shared" si="23"/>
        <v>0</v>
      </c>
      <c r="C46" s="8" t="str">
        <f t="shared" ref="C46:C47" si="30">IF(B46,B46/$B$50,"")</f>
        <v/>
      </c>
      <c r="D46" s="13">
        <f t="shared" si="25"/>
        <v>0</v>
      </c>
      <c r="E46" s="14">
        <f t="shared" si="26"/>
        <v>0</v>
      </c>
      <c r="F46" s="21" t="str">
        <f t="shared" si="27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12">
        <f t="shared" si="23"/>
        <v>0</v>
      </c>
      <c r="C47" s="8" t="str">
        <f t="shared" si="30"/>
        <v/>
      </c>
      <c r="D47" s="13">
        <f t="shared" si="25"/>
        <v>0</v>
      </c>
      <c r="E47" s="14">
        <f t="shared" si="26"/>
        <v>0</v>
      </c>
      <c r="F47" s="21" t="str">
        <f t="shared" ref="F47:F48" si="31">IF(E47,E47/$E$50,"")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 t="shared" si="23"/>
        <v>0</v>
      </c>
      <c r="C48" s="8" t="str">
        <f>IF(B48,B48/$B$50,"")</f>
        <v/>
      </c>
      <c r="D48" s="13">
        <f t="shared" si="25"/>
        <v>0</v>
      </c>
      <c r="E48" s="14">
        <f t="shared" si="26"/>
        <v>0</v>
      </c>
      <c r="F48" s="21" t="str">
        <f t="shared" si="31"/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90" t="s">
        <v>52</v>
      </c>
      <c r="B49" s="12">
        <f t="shared" ref="B49" si="32">B26+G26+L26+Q26+AA26+V26</f>
        <v>0</v>
      </c>
      <c r="C49" s="8" t="str">
        <f t="shared" ref="C49" si="33">IF(B49,B49/$B$50,"")</f>
        <v/>
      </c>
      <c r="D49" s="13">
        <f t="shared" ref="D49" si="34">D26+I26+N26+S26+AC26+X26</f>
        <v>0</v>
      </c>
      <c r="E49" s="14">
        <f t="shared" ref="E49" si="35">E26+J26+O26+T26+AD26+Y26</f>
        <v>0</v>
      </c>
      <c r="F49" s="21" t="str">
        <f t="shared" ref="F49" si="36"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16</v>
      </c>
      <c r="C50" s="17">
        <f>SUM(C36:C49)</f>
        <v>1</v>
      </c>
      <c r="D50" s="18">
        <f>SUM(D36:D49)</f>
        <v>164747.79999999999</v>
      </c>
      <c r="E50" s="18">
        <f>SUM(E36:E49)</f>
        <v>199518.6</v>
      </c>
      <c r="F50" s="19">
        <f>SUM(F36:F49)</f>
        <v>1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o19giT26oPu1TZTCUbyhyIZ8hwArOSRxzLbDoX31ij6cLtVHfyByP5c7bLDWTRHGGKQyw0Ld46eO1+KpbXUa4g==" saltValue="eAsJ+4LIsO50GTANcx/6PQ==" spinCount="100000" sheet="1" objects="1" scenarios="1"/>
  <mergeCells count="22">
    <mergeCell ref="J42:K42"/>
    <mergeCell ref="J36:K36"/>
    <mergeCell ref="J37:K37"/>
    <mergeCell ref="J38:K38"/>
    <mergeCell ref="J39:K39"/>
    <mergeCell ref="J40:K40"/>
    <mergeCell ref="J41:K41"/>
    <mergeCell ref="A29:Q29"/>
    <mergeCell ref="A33:A35"/>
    <mergeCell ref="B33:F34"/>
    <mergeCell ref="J33:K35"/>
    <mergeCell ref="L33:P34"/>
    <mergeCell ref="A31:H31"/>
    <mergeCell ref="A30:Q30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30" r:id="rId1" location="page=247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M36:M41 C44:C49 C36:C42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2"/>
  <sheetViews>
    <sheetView showGridLines="0" showZeros="0" zoomScale="70" zoomScaleNormal="70" workbookViewId="0">
      <selection activeCell="G14" sqref="G14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Fundació Barcelona Institute of Technology for the Habitat (BIT HÀBITAT)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17" t="s">
        <v>6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9"/>
    </row>
    <row r="11" spans="1:31" ht="30" customHeight="1" thickBot="1" x14ac:dyDescent="0.3">
      <c r="A11" s="152" t="s">
        <v>10</v>
      </c>
      <c r="B11" s="120" t="s">
        <v>3</v>
      </c>
      <c r="C11" s="121"/>
      <c r="D11" s="121"/>
      <c r="E11" s="121"/>
      <c r="F11" s="122"/>
      <c r="G11" s="123" t="s">
        <v>1</v>
      </c>
      <c r="H11" s="124"/>
      <c r="I11" s="124"/>
      <c r="J11" s="124"/>
      <c r="K11" s="125"/>
      <c r="L11" s="138" t="s">
        <v>2</v>
      </c>
      <c r="M11" s="139"/>
      <c r="N11" s="139"/>
      <c r="O11" s="139"/>
      <c r="P11" s="139"/>
      <c r="Q11" s="126" t="s">
        <v>34</v>
      </c>
      <c r="R11" s="127"/>
      <c r="S11" s="127"/>
      <c r="T11" s="127"/>
      <c r="U11" s="128"/>
      <c r="V11" s="132" t="s">
        <v>5</v>
      </c>
      <c r="W11" s="133"/>
      <c r="X11" s="133"/>
      <c r="Y11" s="133"/>
      <c r="Z11" s="134"/>
      <c r="AA11" s="129" t="s">
        <v>4</v>
      </c>
      <c r="AB11" s="130"/>
      <c r="AC11" s="130"/>
      <c r="AD11" s="130"/>
      <c r="AE11" s="131"/>
    </row>
    <row r="12" spans="1:31" ht="39" customHeight="1" thickBot="1" x14ac:dyDescent="0.3">
      <c r="A12" s="153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IF(B13,B13/$B$27,"")</f>
        <v/>
      </c>
      <c r="D13" s="4"/>
      <c r="E13" s="5"/>
      <c r="F13" s="97" t="str">
        <f t="shared" ref="F13:F26" si="1">IF(E13,E13/$E$27,"")</f>
        <v/>
      </c>
      <c r="G13" s="1">
        <v>2</v>
      </c>
      <c r="H13" s="96">
        <f t="shared" ref="H13:H25" si="2">IF(G13,G13/$G$27,"")</f>
        <v>1</v>
      </c>
      <c r="I13" s="4">
        <v>90000</v>
      </c>
      <c r="J13" s="5">
        <v>108900</v>
      </c>
      <c r="K13" s="97">
        <f t="shared" ref="K13:K25" si="3">IF(J13,J13/$J$27,"")</f>
        <v>1</v>
      </c>
      <c r="L13" s="1"/>
      <c r="M13" s="96" t="str">
        <f>IF(L13,L13/$L$27,"")</f>
        <v/>
      </c>
      <c r="N13" s="4"/>
      <c r="O13" s="5"/>
      <c r="P13" s="97" t="str">
        <f>IF(O13,O13/$O$27,"")</f>
        <v/>
      </c>
      <c r="Q13" s="1"/>
      <c r="R13" s="96" t="str">
        <f t="shared" ref="R13:R25" si="4">IF(Q13,Q13/$Q$27,"")</f>
        <v/>
      </c>
      <c r="S13" s="4"/>
      <c r="T13" s="5"/>
      <c r="U13" s="97" t="str">
        <f t="shared" ref="U13:U26" si="5">IF(T13,T13/$T$27,"")</f>
        <v/>
      </c>
      <c r="V13" s="1"/>
      <c r="W13" s="96" t="str">
        <f t="shared" ref="W13:W25" si="6">IF(V13,V13/$V$27,"")</f>
        <v/>
      </c>
      <c r="X13" s="4"/>
      <c r="Y13" s="5"/>
      <c r="Z13" s="97" t="str">
        <f t="shared" ref="Z13:Z25" si="7">IF(Y13,Y13/$Y$27,"")</f>
        <v/>
      </c>
      <c r="AA13" s="1"/>
      <c r="AB13" s="96" t="str">
        <f t="shared" ref="AB13:AB25" si="8">IF(AA13,AA13/$AA$27,"")</f>
        <v/>
      </c>
      <c r="AC13" s="4"/>
      <c r="AD13" s="5"/>
      <c r="AE13" s="97" t="str">
        <f t="shared" ref="AE13:AE25" si="9">IF(AD13,AD13/$AD$27,"")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>IF(L14,L14/$L$27,"")</f>
        <v/>
      </c>
      <c r="N14" s="6"/>
      <c r="O14" s="7"/>
      <c r="P14" s="97" t="str">
        <f>IF(O14,O14/$O$27,"")</f>
        <v/>
      </c>
      <c r="Q14" s="2"/>
      <c r="R14" s="96" t="str">
        <f t="shared" si="4"/>
        <v/>
      </c>
      <c r="S14" s="6"/>
      <c r="T14" s="7"/>
      <c r="U14" s="97" t="str">
        <f t="shared" si="5"/>
        <v/>
      </c>
      <c r="V14" s="2"/>
      <c r="W14" s="96" t="str">
        <f t="shared" si="6"/>
        <v/>
      </c>
      <c r="X14" s="6"/>
      <c r="Y14" s="7"/>
      <c r="Z14" s="97" t="str">
        <f t="shared" si="7"/>
        <v/>
      </c>
      <c r="AA14" s="2"/>
      <c r="AB14" s="96" t="str">
        <f t="shared" si="8"/>
        <v/>
      </c>
      <c r="AC14" s="6"/>
      <c r="AD14" s="7"/>
      <c r="AE14" s="97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>IF(L15,L15/$L$27,"")</f>
        <v/>
      </c>
      <c r="N15" s="6"/>
      <c r="O15" s="7"/>
      <c r="P15" s="97" t="str">
        <f>IF(O15,O15/$O$27,"")</f>
        <v/>
      </c>
      <c r="Q15" s="2"/>
      <c r="R15" s="96" t="str">
        <f t="shared" si="4"/>
        <v/>
      </c>
      <c r="S15" s="6"/>
      <c r="T15" s="7"/>
      <c r="U15" s="97" t="str">
        <f t="shared" si="5"/>
        <v/>
      </c>
      <c r="V15" s="2"/>
      <c r="W15" s="96" t="str">
        <f t="shared" si="6"/>
        <v/>
      </c>
      <c r="X15" s="6"/>
      <c r="Y15" s="7"/>
      <c r="Z15" s="97" t="str">
        <f t="shared" si="7"/>
        <v/>
      </c>
      <c r="AA15" s="2"/>
      <c r="AB15" s="96" t="str">
        <f t="shared" si="8"/>
        <v/>
      </c>
      <c r="AC15" s="6"/>
      <c r="AD15" s="7"/>
      <c r="AE15" s="97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>IF(L16,L16/$L$27,"")</f>
        <v/>
      </c>
      <c r="N16" s="6"/>
      <c r="O16" s="7"/>
      <c r="P16" s="97" t="str">
        <f>IF(O16,O16/$O$27,"")</f>
        <v/>
      </c>
      <c r="Q16" s="2"/>
      <c r="R16" s="96" t="str">
        <f t="shared" si="4"/>
        <v/>
      </c>
      <c r="S16" s="6"/>
      <c r="T16" s="7"/>
      <c r="U16" s="97" t="str">
        <f t="shared" si="5"/>
        <v/>
      </c>
      <c r="V16" s="2"/>
      <c r="W16" s="96" t="str">
        <f t="shared" si="6"/>
        <v/>
      </c>
      <c r="X16" s="6"/>
      <c r="Y16" s="7"/>
      <c r="Z16" s="97" t="str">
        <f t="shared" si="7"/>
        <v/>
      </c>
      <c r="AA16" s="2"/>
      <c r="AB16" s="96" t="str">
        <f t="shared" si="8"/>
        <v/>
      </c>
      <c r="AC16" s="6"/>
      <c r="AD16" s="7"/>
      <c r="AE16" s="97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>IF(L17,L17/$L$27,"")</f>
        <v/>
      </c>
      <c r="N17" s="6"/>
      <c r="O17" s="7"/>
      <c r="P17" s="97" t="str">
        <f>IF(O17,O17/$O$27,"")</f>
        <v/>
      </c>
      <c r="Q17" s="3"/>
      <c r="R17" s="96" t="str">
        <f t="shared" si="4"/>
        <v/>
      </c>
      <c r="S17" s="6"/>
      <c r="T17" s="7"/>
      <c r="U17" s="97" t="str">
        <f t="shared" si="5"/>
        <v/>
      </c>
      <c r="V17" s="3"/>
      <c r="W17" s="96" t="str">
        <f t="shared" si="6"/>
        <v/>
      </c>
      <c r="X17" s="6"/>
      <c r="Y17" s="7"/>
      <c r="Z17" s="97" t="str">
        <f t="shared" si="7"/>
        <v/>
      </c>
      <c r="AA17" s="3"/>
      <c r="AB17" s="96" t="str">
        <f t="shared" si="8"/>
        <v/>
      </c>
      <c r="AC17" s="6"/>
      <c r="AD17" s="7"/>
      <c r="AE17" s="97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ref="M18:M25" si="10">IF(L18,L18/$L$27,"")</f>
        <v/>
      </c>
      <c r="N18" s="65"/>
      <c r="O18" s="66"/>
      <c r="P18" s="99" t="str">
        <f t="shared" ref="P18:P25" si="11">IF(O18,O18/$O$27,"")</f>
        <v/>
      </c>
      <c r="Q18" s="67"/>
      <c r="R18" s="98" t="str">
        <f t="shared" si="4"/>
        <v/>
      </c>
      <c r="S18" s="65"/>
      <c r="T18" s="66"/>
      <c r="U18" s="99" t="str">
        <f t="shared" si="5"/>
        <v/>
      </c>
      <c r="V18" s="67"/>
      <c r="W18" s="98" t="str">
        <f t="shared" si="6"/>
        <v/>
      </c>
      <c r="X18" s="65"/>
      <c r="Y18" s="66"/>
      <c r="Z18" s="99" t="str">
        <f t="shared" si="7"/>
        <v/>
      </c>
      <c r="AA18" s="67"/>
      <c r="AB18" s="96" t="str">
        <f t="shared" si="8"/>
        <v/>
      </c>
      <c r="AC18" s="65"/>
      <c r="AD18" s="66"/>
      <c r="AE18" s="99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10"/>
        <v/>
      </c>
      <c r="N19" s="6"/>
      <c r="O19" s="7"/>
      <c r="P19" s="97" t="str">
        <f t="shared" si="11"/>
        <v/>
      </c>
      <c r="Q19" s="2"/>
      <c r="R19" s="96" t="str">
        <f t="shared" si="4"/>
        <v/>
      </c>
      <c r="S19" s="6"/>
      <c r="T19" s="7"/>
      <c r="U19" s="97" t="str">
        <f t="shared" si="5"/>
        <v/>
      </c>
      <c r="V19" s="2"/>
      <c r="W19" s="96" t="str">
        <f t="shared" si="6"/>
        <v/>
      </c>
      <c r="X19" s="6"/>
      <c r="Y19" s="7"/>
      <c r="Z19" s="97" t="str">
        <f t="shared" si="7"/>
        <v/>
      </c>
      <c r="AA19" s="2"/>
      <c r="AB19" s="96" t="str">
        <f t="shared" si="8"/>
        <v/>
      </c>
      <c r="AC19" s="6"/>
      <c r="AD19" s="7"/>
      <c r="AE19" s="97" t="str">
        <f t="shared" si="9"/>
        <v/>
      </c>
    </row>
    <row r="20" spans="1:31" s="40" customFormat="1" ht="50.25" customHeight="1" x14ac:dyDescent="0.25">
      <c r="A20" s="105" t="s">
        <v>62</v>
      </c>
      <c r="B20" s="2"/>
      <c r="C20" s="96" t="str">
        <f t="shared" si="0"/>
        <v/>
      </c>
      <c r="D20" s="6"/>
      <c r="E20" s="7"/>
      <c r="F20" s="97" t="str">
        <f t="shared" si="1"/>
        <v/>
      </c>
      <c r="G20" s="2"/>
      <c r="H20" s="96" t="str">
        <f t="shared" si="2"/>
        <v/>
      </c>
      <c r="I20" s="6"/>
      <c r="J20" s="7"/>
      <c r="K20" s="97" t="str">
        <f t="shared" si="3"/>
        <v/>
      </c>
      <c r="L20" s="2"/>
      <c r="M20" s="96" t="str">
        <f t="shared" si="10"/>
        <v/>
      </c>
      <c r="N20" s="6"/>
      <c r="O20" s="7"/>
      <c r="P20" s="97" t="str">
        <f t="shared" si="11"/>
        <v/>
      </c>
      <c r="Q20" s="2"/>
      <c r="R20" s="96" t="str">
        <f t="shared" si="4"/>
        <v/>
      </c>
      <c r="S20" s="6"/>
      <c r="T20" s="7"/>
      <c r="U20" s="97" t="str">
        <f t="shared" si="5"/>
        <v/>
      </c>
      <c r="V20" s="2"/>
      <c r="W20" s="96" t="str">
        <f t="shared" si="6"/>
        <v/>
      </c>
      <c r="X20" s="6"/>
      <c r="Y20" s="7"/>
      <c r="Z20" s="97" t="str">
        <f t="shared" si="7"/>
        <v/>
      </c>
      <c r="AA20" s="2"/>
      <c r="AB20" s="96" t="str">
        <f t="shared" si="8"/>
        <v/>
      </c>
      <c r="AC20" s="6"/>
      <c r="AD20" s="7"/>
      <c r="AE20" s="97" t="str">
        <f t="shared" si="9"/>
        <v/>
      </c>
    </row>
    <row r="21" spans="1:31" s="75" customFormat="1" ht="36" customHeight="1" x14ac:dyDescent="0.25">
      <c r="A21" s="76" t="s">
        <v>29</v>
      </c>
      <c r="B21" s="64"/>
      <c r="C21" s="98" t="str">
        <f t="shared" si="0"/>
        <v/>
      </c>
      <c r="D21" s="65"/>
      <c r="E21" s="66"/>
      <c r="F21" s="97" t="str">
        <f t="shared" si="1"/>
        <v/>
      </c>
      <c r="G21" s="64"/>
      <c r="H21" s="98" t="str">
        <f t="shared" si="2"/>
        <v/>
      </c>
      <c r="I21" s="65"/>
      <c r="J21" s="66"/>
      <c r="K21" s="99" t="str">
        <f t="shared" si="3"/>
        <v/>
      </c>
      <c r="L21" s="64"/>
      <c r="M21" s="98" t="str">
        <f t="shared" si="10"/>
        <v/>
      </c>
      <c r="N21" s="65"/>
      <c r="O21" s="66"/>
      <c r="P21" s="99" t="str">
        <f t="shared" si="11"/>
        <v/>
      </c>
      <c r="Q21" s="64"/>
      <c r="R21" s="98" t="str">
        <f t="shared" si="4"/>
        <v/>
      </c>
      <c r="S21" s="65"/>
      <c r="T21" s="66"/>
      <c r="U21" s="99" t="str">
        <f t="shared" si="5"/>
        <v/>
      </c>
      <c r="V21" s="64"/>
      <c r="W21" s="98" t="str">
        <f t="shared" si="6"/>
        <v/>
      </c>
      <c r="X21" s="65"/>
      <c r="Y21" s="66"/>
      <c r="Z21" s="99" t="str">
        <f t="shared" si="7"/>
        <v/>
      </c>
      <c r="AA21" s="64"/>
      <c r="AB21" s="96" t="str">
        <f t="shared" si="8"/>
        <v/>
      </c>
      <c r="AC21" s="65"/>
      <c r="AD21" s="66"/>
      <c r="AE21" s="99" t="str">
        <f t="shared" si="9"/>
        <v/>
      </c>
    </row>
    <row r="22" spans="1:31" s="40" customFormat="1" ht="39.950000000000003" hidden="1" customHeight="1" x14ac:dyDescent="0.25">
      <c r="A22" s="44" t="s">
        <v>35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10"/>
        <v/>
      </c>
      <c r="N22" s="6"/>
      <c r="O22" s="7"/>
      <c r="P22" s="97" t="str">
        <f t="shared" si="11"/>
        <v/>
      </c>
      <c r="Q22" s="2"/>
      <c r="R22" s="96" t="str">
        <f t="shared" si="4"/>
        <v/>
      </c>
      <c r="S22" s="6"/>
      <c r="T22" s="7"/>
      <c r="U22" s="97" t="str">
        <f t="shared" si="5"/>
        <v/>
      </c>
      <c r="V22" s="2"/>
      <c r="W22" s="96" t="str">
        <f t="shared" si="6"/>
        <v/>
      </c>
      <c r="X22" s="6"/>
      <c r="Y22" s="7"/>
      <c r="Z22" s="97" t="str">
        <f t="shared" si="7"/>
        <v/>
      </c>
      <c r="AA22" s="2"/>
      <c r="AB22" s="96" t="str">
        <f t="shared" si="8"/>
        <v/>
      </c>
      <c r="AC22" s="6"/>
      <c r="AD22" s="7"/>
      <c r="AE22" s="97" t="str">
        <f t="shared" si="9"/>
        <v/>
      </c>
    </row>
    <row r="23" spans="1:31" s="40" customFormat="1" ht="39.950000000000003" customHeight="1" x14ac:dyDescent="0.25">
      <c r="A23" s="76" t="s">
        <v>45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10"/>
        <v/>
      </c>
      <c r="N23" s="6"/>
      <c r="O23" s="7"/>
      <c r="P23" s="97" t="str">
        <f t="shared" si="11"/>
        <v/>
      </c>
      <c r="Q23" s="2"/>
      <c r="R23" s="96" t="str">
        <f t="shared" si="4"/>
        <v/>
      </c>
      <c r="S23" s="6"/>
      <c r="T23" s="7"/>
      <c r="U23" s="97" t="str">
        <f t="shared" si="5"/>
        <v/>
      </c>
      <c r="V23" s="2"/>
      <c r="W23" s="96" t="str">
        <f t="shared" si="6"/>
        <v/>
      </c>
      <c r="X23" s="6"/>
      <c r="Y23" s="7"/>
      <c r="Z23" s="97" t="str">
        <f t="shared" si="7"/>
        <v/>
      </c>
      <c r="AA23" s="2"/>
      <c r="AB23" s="96" t="str">
        <f t="shared" si="8"/>
        <v/>
      </c>
      <c r="AC23" s="6"/>
      <c r="AD23" s="7"/>
      <c r="AE23" s="97" t="str">
        <f t="shared" si="9"/>
        <v/>
      </c>
    </row>
    <row r="24" spans="1:31" s="40" customFormat="1" ht="39.950000000000003" customHeight="1" x14ac:dyDescent="0.25">
      <c r="A24" s="88" t="s">
        <v>47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6"/>
      <c r="J24" s="7"/>
      <c r="K24" s="97" t="str">
        <f t="shared" si="3"/>
        <v/>
      </c>
      <c r="L24" s="2"/>
      <c r="M24" s="96" t="str">
        <f t="shared" si="10"/>
        <v/>
      </c>
      <c r="N24" s="6"/>
      <c r="O24" s="7"/>
      <c r="P24" s="97" t="str">
        <f t="shared" si="11"/>
        <v/>
      </c>
      <c r="Q24" s="2"/>
      <c r="R24" s="96" t="str">
        <f t="shared" si="4"/>
        <v/>
      </c>
      <c r="S24" s="6"/>
      <c r="T24" s="7"/>
      <c r="U24" s="97" t="str">
        <f t="shared" si="5"/>
        <v/>
      </c>
      <c r="V24" s="2"/>
      <c r="W24" s="96" t="str">
        <f t="shared" si="6"/>
        <v/>
      </c>
      <c r="X24" s="6"/>
      <c r="Y24" s="7"/>
      <c r="Z24" s="97" t="str">
        <f t="shared" si="7"/>
        <v/>
      </c>
      <c r="AA24" s="2"/>
      <c r="AB24" s="96" t="str">
        <f t="shared" si="8"/>
        <v/>
      </c>
      <c r="AC24" s="6"/>
      <c r="AD24" s="7"/>
      <c r="AE24" s="97" t="str">
        <f t="shared" si="9"/>
        <v/>
      </c>
    </row>
    <row r="25" spans="1:31" s="40" customFormat="1" ht="39.950000000000003" customHeight="1" x14ac:dyDescent="0.25">
      <c r="A25" s="88" t="s">
        <v>53</v>
      </c>
      <c r="B25" s="2"/>
      <c r="C25" s="96" t="str">
        <f t="shared" si="0"/>
        <v/>
      </c>
      <c r="D25" s="6"/>
      <c r="E25" s="7"/>
      <c r="F25" s="97" t="str">
        <f t="shared" si="1"/>
        <v/>
      </c>
      <c r="G25" s="2"/>
      <c r="H25" s="96" t="str">
        <f t="shared" si="2"/>
        <v/>
      </c>
      <c r="I25" s="91"/>
      <c r="J25" s="95"/>
      <c r="K25" s="97" t="str">
        <f t="shared" si="3"/>
        <v/>
      </c>
      <c r="L25" s="2"/>
      <c r="M25" s="96" t="str">
        <f t="shared" si="10"/>
        <v/>
      </c>
      <c r="N25" s="6"/>
      <c r="O25" s="7"/>
      <c r="P25" s="97" t="str">
        <f t="shared" si="11"/>
        <v/>
      </c>
      <c r="Q25" s="2"/>
      <c r="R25" s="96" t="str">
        <f t="shared" si="4"/>
        <v/>
      </c>
      <c r="S25" s="6"/>
      <c r="T25" s="7"/>
      <c r="U25" s="97" t="str">
        <f t="shared" si="5"/>
        <v/>
      </c>
      <c r="V25" s="2"/>
      <c r="W25" s="96" t="str">
        <f t="shared" si="6"/>
        <v/>
      </c>
      <c r="X25" s="93"/>
      <c r="Y25" s="94"/>
      <c r="Z25" s="97" t="str">
        <f t="shared" si="7"/>
        <v/>
      </c>
      <c r="AA25" s="2"/>
      <c r="AB25" s="96" t="str">
        <f t="shared" si="8"/>
        <v/>
      </c>
      <c r="AC25" s="6"/>
      <c r="AD25" s="7"/>
      <c r="AE25" s="97" t="str">
        <f t="shared" si="9"/>
        <v/>
      </c>
    </row>
    <row r="26" spans="1:31" s="40" customFormat="1" ht="36" customHeight="1" x14ac:dyDescent="0.25">
      <c r="A26" s="90" t="s">
        <v>52</v>
      </c>
      <c r="B26" s="64"/>
      <c r="C26" s="98" t="str">
        <f t="shared" ref="C26" si="12">IF(B26,B26/$B$27,"")</f>
        <v/>
      </c>
      <c r="D26" s="65"/>
      <c r="E26" s="66"/>
      <c r="F26" s="99" t="str">
        <f t="shared" si="1"/>
        <v/>
      </c>
      <c r="G26" s="64"/>
      <c r="H26" s="98" t="str">
        <f t="shared" ref="H26" si="13">IF(G26,G26/$G$27,"")</f>
        <v/>
      </c>
      <c r="I26" s="65"/>
      <c r="J26" s="66"/>
      <c r="K26" s="99" t="str">
        <f t="shared" ref="K26" si="14">IF(J26,J26/$J$27,"")</f>
        <v/>
      </c>
      <c r="L26" s="64"/>
      <c r="M26" s="98" t="str">
        <f t="shared" ref="M26" si="15">IF(L26,L26/$L$27,"")</f>
        <v/>
      </c>
      <c r="N26" s="65"/>
      <c r="O26" s="66"/>
      <c r="P26" s="99" t="str">
        <f t="shared" ref="P26" si="16">IF(O26,O26/$O$27,"")</f>
        <v/>
      </c>
      <c r="Q26" s="64"/>
      <c r="R26" s="98" t="str">
        <f t="shared" ref="R26" si="17">IF(Q26,Q26/$Q$27,"")</f>
        <v/>
      </c>
      <c r="S26" s="65"/>
      <c r="T26" s="66"/>
      <c r="U26" s="99" t="str">
        <f t="shared" si="5"/>
        <v/>
      </c>
      <c r="V26" s="64"/>
      <c r="W26" s="98" t="str">
        <f t="shared" ref="W26" si="18">IF(V26,V26/$V$27,"")</f>
        <v/>
      </c>
      <c r="X26" s="65"/>
      <c r="Y26" s="66"/>
      <c r="Z26" s="99" t="str">
        <f t="shared" ref="Z26" si="19">IF(Y26,Y26/$Y$27,"")</f>
        <v/>
      </c>
      <c r="AA26" s="64"/>
      <c r="AB26" s="96" t="str">
        <f t="shared" ref="AB26" si="20">IF(AA26,AA26/$AA$27,"")</f>
        <v/>
      </c>
      <c r="AC26" s="65"/>
      <c r="AD26" s="66"/>
      <c r="AE26" s="99" t="str">
        <f t="shared" ref="AE26" si="21">IF(AD26,AD26/$AD$27,"")</f>
        <v/>
      </c>
    </row>
    <row r="27" spans="1:31" ht="33" customHeight="1" thickBot="1" x14ac:dyDescent="0.3">
      <c r="A27" s="78" t="s">
        <v>0</v>
      </c>
      <c r="B27" s="100">
        <f t="shared" ref="B27:AE27" si="22">SUM(B13:B26)</f>
        <v>0</v>
      </c>
      <c r="C27" s="101">
        <f t="shared" si="22"/>
        <v>0</v>
      </c>
      <c r="D27" s="102">
        <f t="shared" si="22"/>
        <v>0</v>
      </c>
      <c r="E27" s="102">
        <f t="shared" si="22"/>
        <v>0</v>
      </c>
      <c r="F27" s="103">
        <f t="shared" si="22"/>
        <v>0</v>
      </c>
      <c r="G27" s="100">
        <f t="shared" si="22"/>
        <v>2</v>
      </c>
      <c r="H27" s="101">
        <f t="shared" si="22"/>
        <v>1</v>
      </c>
      <c r="I27" s="102">
        <f t="shared" si="22"/>
        <v>90000</v>
      </c>
      <c r="J27" s="102">
        <f t="shared" si="22"/>
        <v>108900</v>
      </c>
      <c r="K27" s="103">
        <f t="shared" si="22"/>
        <v>1</v>
      </c>
      <c r="L27" s="100">
        <f t="shared" si="22"/>
        <v>0</v>
      </c>
      <c r="M27" s="101">
        <f t="shared" si="22"/>
        <v>0</v>
      </c>
      <c r="N27" s="102">
        <f t="shared" si="22"/>
        <v>0</v>
      </c>
      <c r="O27" s="102">
        <f t="shared" si="22"/>
        <v>0</v>
      </c>
      <c r="P27" s="103">
        <f t="shared" si="22"/>
        <v>0</v>
      </c>
      <c r="Q27" s="100">
        <f t="shared" si="22"/>
        <v>0</v>
      </c>
      <c r="R27" s="101">
        <f t="shared" si="22"/>
        <v>0</v>
      </c>
      <c r="S27" s="102">
        <f t="shared" si="22"/>
        <v>0</v>
      </c>
      <c r="T27" s="102">
        <f t="shared" si="22"/>
        <v>0</v>
      </c>
      <c r="U27" s="103">
        <f t="shared" si="22"/>
        <v>0</v>
      </c>
      <c r="V27" s="100">
        <f t="shared" si="22"/>
        <v>0</v>
      </c>
      <c r="W27" s="101">
        <f t="shared" si="22"/>
        <v>0</v>
      </c>
      <c r="X27" s="102">
        <f t="shared" si="22"/>
        <v>0</v>
      </c>
      <c r="Y27" s="102">
        <f t="shared" si="22"/>
        <v>0</v>
      </c>
      <c r="Z27" s="103">
        <f t="shared" si="22"/>
        <v>0</v>
      </c>
      <c r="AA27" s="100">
        <f t="shared" si="22"/>
        <v>0</v>
      </c>
      <c r="AB27" s="101">
        <f t="shared" si="22"/>
        <v>0</v>
      </c>
      <c r="AC27" s="102">
        <f t="shared" si="22"/>
        <v>0</v>
      </c>
      <c r="AD27" s="102">
        <f t="shared" si="22"/>
        <v>0</v>
      </c>
      <c r="AE27" s="103">
        <f t="shared" si="22"/>
        <v>0</v>
      </c>
    </row>
    <row r="28" spans="1:31" s="24" customFormat="1" ht="18.75" customHeight="1" x14ac:dyDescent="0.25">
      <c r="B28" s="25"/>
      <c r="H28" s="25"/>
      <c r="N28" s="25"/>
    </row>
    <row r="29" spans="1:31" s="47" customFormat="1" ht="34.15" hidden="1" customHeight="1" x14ac:dyDescent="0.25">
      <c r="A29" s="158" t="s">
        <v>60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59" t="s">
        <v>59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4" t="s">
        <v>36</v>
      </c>
      <c r="B31" s="154"/>
      <c r="C31" s="154"/>
      <c r="D31" s="154"/>
      <c r="E31" s="154"/>
      <c r="F31" s="154"/>
      <c r="G31" s="154"/>
      <c r="H31" s="154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18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x14ac:dyDescent="0.25">
      <c r="A33" s="135" t="s">
        <v>10</v>
      </c>
      <c r="B33" s="140" t="s">
        <v>17</v>
      </c>
      <c r="C33" s="141"/>
      <c r="D33" s="141"/>
      <c r="E33" s="141"/>
      <c r="F33" s="142"/>
      <c r="G33" s="24"/>
      <c r="J33" s="146" t="s">
        <v>15</v>
      </c>
      <c r="K33" s="147"/>
      <c r="L33" s="140" t="s">
        <v>16</v>
      </c>
      <c r="M33" s="141"/>
      <c r="N33" s="141"/>
      <c r="O33" s="141"/>
      <c r="P33" s="142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18" customHeight="1" thickBot="1" x14ac:dyDescent="0.3">
      <c r="A34" s="136"/>
      <c r="B34" s="155"/>
      <c r="C34" s="156"/>
      <c r="D34" s="156"/>
      <c r="E34" s="156"/>
      <c r="F34" s="157"/>
      <c r="G34" s="24"/>
      <c r="J34" s="148"/>
      <c r="K34" s="149"/>
      <c r="L34" s="143"/>
      <c r="M34" s="144"/>
      <c r="N34" s="144"/>
      <c r="O34" s="144"/>
      <c r="P34" s="145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thickBot="1" x14ac:dyDescent="0.3">
      <c r="A35" s="137"/>
      <c r="B35" s="52" t="s">
        <v>14</v>
      </c>
      <c r="C35" s="33" t="s">
        <v>8</v>
      </c>
      <c r="D35" s="34" t="s">
        <v>30</v>
      </c>
      <c r="E35" s="35" t="s">
        <v>31</v>
      </c>
      <c r="F35" s="53" t="s">
        <v>9</v>
      </c>
      <c r="J35" s="150"/>
      <c r="K35" s="151"/>
      <c r="L35" s="52" t="s">
        <v>14</v>
      </c>
      <c r="M35" s="33" t="s">
        <v>8</v>
      </c>
      <c r="N35" s="34" t="s">
        <v>30</v>
      </c>
      <c r="O35" s="35" t="s">
        <v>31</v>
      </c>
      <c r="P35" s="53" t="s">
        <v>9</v>
      </c>
    </row>
    <row r="36" spans="1:33" s="24" customFormat="1" ht="30" customHeight="1" x14ac:dyDescent="0.25">
      <c r="A36" s="39" t="s">
        <v>25</v>
      </c>
      <c r="B36" s="9">
        <f t="shared" ref="B36:B48" si="23">B13+G13+L13+Q13+AA13+V13</f>
        <v>2</v>
      </c>
      <c r="C36" s="8">
        <f t="shared" ref="C36:C49" si="24">IF(B36,B36/$B$50,"")</f>
        <v>1</v>
      </c>
      <c r="D36" s="10">
        <f t="shared" ref="D36:D48" si="25">D13+I13+N13+S13+AC13+X13</f>
        <v>90000</v>
      </c>
      <c r="E36" s="11">
        <f t="shared" ref="E36:E48" si="26">E13+J13+O13+T13+AD13+Y13</f>
        <v>108900</v>
      </c>
      <c r="F36" s="21">
        <f t="shared" ref="F36:F45" si="27">IF(E36,E36/$E$50,"")</f>
        <v>1</v>
      </c>
      <c r="J36" s="115" t="s">
        <v>3</v>
      </c>
      <c r="K36" s="116"/>
      <c r="L36" s="54">
        <f>B27</f>
        <v>0</v>
      </c>
      <c r="M36" s="8" t="str">
        <f t="shared" ref="M36:M41" si="28">IF(L36,L36/$L$42,"")</f>
        <v/>
      </c>
      <c r="N36" s="55">
        <f>D27</f>
        <v>0</v>
      </c>
      <c r="O36" s="55">
        <f>E27</f>
        <v>0</v>
      </c>
      <c r="P36" s="56" t="str">
        <f t="shared" ref="P36:P41" si="29">IF(O36,O36/$O$42,"")</f>
        <v/>
      </c>
    </row>
    <row r="37" spans="1:33" s="24" customFormat="1" ht="30" customHeight="1" x14ac:dyDescent="0.25">
      <c r="A37" s="41" t="s">
        <v>18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J37" s="111" t="s">
        <v>1</v>
      </c>
      <c r="K37" s="112"/>
      <c r="L37" s="57">
        <f>G27</f>
        <v>2</v>
      </c>
      <c r="M37" s="8">
        <f t="shared" si="28"/>
        <v>1</v>
      </c>
      <c r="N37" s="58">
        <f>I27</f>
        <v>90000</v>
      </c>
      <c r="O37" s="58">
        <f>J27</f>
        <v>108900</v>
      </c>
      <c r="P37" s="56">
        <f t="shared" si="29"/>
        <v>1</v>
      </c>
    </row>
    <row r="38" spans="1:33" ht="30" customHeight="1" x14ac:dyDescent="0.25">
      <c r="A38" s="41" t="s">
        <v>19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11" t="s">
        <v>2</v>
      </c>
      <c r="K38" s="112"/>
      <c r="L38" s="57">
        <f>L27</f>
        <v>0</v>
      </c>
      <c r="M38" s="8" t="str">
        <f t="shared" si="28"/>
        <v/>
      </c>
      <c r="N38" s="58">
        <f>N27</f>
        <v>0</v>
      </c>
      <c r="O38" s="58">
        <f>O27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26</v>
      </c>
      <c r="B39" s="12">
        <f t="shared" si="23"/>
        <v>0</v>
      </c>
      <c r="C39" s="8" t="str">
        <f t="shared" si="24"/>
        <v/>
      </c>
      <c r="D39" s="13">
        <f t="shared" si="25"/>
        <v>0</v>
      </c>
      <c r="E39" s="14">
        <f t="shared" si="26"/>
        <v>0</v>
      </c>
      <c r="F39" s="21" t="str">
        <f t="shared" si="27"/>
        <v/>
      </c>
      <c r="G39" s="24"/>
      <c r="J39" s="111" t="s">
        <v>34</v>
      </c>
      <c r="K39" s="112"/>
      <c r="L39" s="57">
        <f>Q27</f>
        <v>0</v>
      </c>
      <c r="M39" s="8" t="str">
        <f t="shared" si="28"/>
        <v/>
      </c>
      <c r="N39" s="58">
        <f>S27</f>
        <v>0</v>
      </c>
      <c r="O39" s="58">
        <f>T27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11" t="s">
        <v>5</v>
      </c>
      <c r="K40" s="112"/>
      <c r="L40" s="57">
        <f>V27</f>
        <v>0</v>
      </c>
      <c r="M40" s="8" t="str">
        <f t="shared" si="28"/>
        <v/>
      </c>
      <c r="N40" s="58">
        <f>X27</f>
        <v>0</v>
      </c>
      <c r="O40" s="58">
        <f>Y27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23"/>
        <v>0</v>
      </c>
      <c r="C41" s="8" t="str">
        <f t="shared" si="24"/>
        <v/>
      </c>
      <c r="D41" s="13">
        <f t="shared" si="25"/>
        <v>0</v>
      </c>
      <c r="E41" s="22">
        <f t="shared" si="26"/>
        <v>0</v>
      </c>
      <c r="F41" s="21" t="str">
        <f t="shared" si="27"/>
        <v/>
      </c>
      <c r="G41" s="24"/>
      <c r="J41" s="111" t="s">
        <v>4</v>
      </c>
      <c r="K41" s="112"/>
      <c r="L41" s="57">
        <f>AA27</f>
        <v>0</v>
      </c>
      <c r="M41" s="8" t="str">
        <f t="shared" si="28"/>
        <v/>
      </c>
      <c r="N41" s="58">
        <f>AC27</f>
        <v>0</v>
      </c>
      <c r="O41" s="58">
        <f>AD27</f>
        <v>0</v>
      </c>
      <c r="P41" s="56" t="str">
        <f t="shared" si="2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J42" s="113" t="s">
        <v>0</v>
      </c>
      <c r="K42" s="114"/>
      <c r="L42" s="79">
        <f>SUM(L36:L41)</f>
        <v>2</v>
      </c>
      <c r="M42" s="17">
        <f>SUM(M36:M41)</f>
        <v>1</v>
      </c>
      <c r="N42" s="80">
        <f>SUM(N36:N41)</f>
        <v>90000</v>
      </c>
      <c r="O42" s="81">
        <f>SUM(O36:O41)</f>
        <v>108900</v>
      </c>
      <c r="P42" s="82">
        <f>SUM(P36:P41)</f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52.5" customHeight="1" x14ac:dyDescent="0.25">
      <c r="A43" s="105" t="s">
        <v>62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24"/>
      <c r="H44" s="25"/>
      <c r="I44" s="60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s="51" customFormat="1" ht="30" hidden="1" customHeight="1" x14ac:dyDescent="0.25">
      <c r="A45" s="44" t="s">
        <v>32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 t="shared" si="27"/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x14ac:dyDescent="0.25">
      <c r="A46" s="76" t="s">
        <v>45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0">IF(E46,E46/$E$50,"")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47</v>
      </c>
      <c r="B47" s="12">
        <f t="shared" si="23"/>
        <v>0</v>
      </c>
      <c r="C47" s="8" t="str">
        <f t="shared" si="24"/>
        <v/>
      </c>
      <c r="D47" s="13">
        <f t="shared" si="25"/>
        <v>0</v>
      </c>
      <c r="E47" s="14">
        <f t="shared" si="26"/>
        <v>0</v>
      </c>
      <c r="F47" s="21" t="str">
        <f>IF(E47,E47/$E$50,"")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40.9" customHeight="1" x14ac:dyDescent="0.25">
      <c r="A48" s="88" t="s">
        <v>53</v>
      </c>
      <c r="B48" s="12">
        <f t="shared" si="23"/>
        <v>0</v>
      </c>
      <c r="C48" s="8" t="str">
        <f t="shared" si="24"/>
        <v/>
      </c>
      <c r="D48" s="13">
        <f t="shared" si="25"/>
        <v>0</v>
      </c>
      <c r="E48" s="14">
        <f t="shared" si="26"/>
        <v>0</v>
      </c>
      <c r="F48" s="21" t="str">
        <f t="shared" ref="F48" si="31">IF(E48,E48/$E$50,"")</f>
        <v/>
      </c>
      <c r="G48" s="50"/>
      <c r="H48" s="50"/>
      <c r="I48" s="48"/>
      <c r="J48" s="48"/>
      <c r="K48" s="48"/>
      <c r="L48" s="68"/>
      <c r="M48" s="49"/>
      <c r="N48" s="45"/>
      <c r="O48" s="45"/>
      <c r="P48" s="48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88" t="s">
        <v>52</v>
      </c>
      <c r="B49" s="12">
        <f t="shared" ref="B49" si="32">B26+G26+L26+Q26+AA26+V26</f>
        <v>0</v>
      </c>
      <c r="C49" s="8" t="str">
        <f t="shared" si="24"/>
        <v/>
      </c>
      <c r="D49" s="13">
        <f t="shared" ref="D49" si="33">D26+I26+N26+S26+AC26+X26</f>
        <v>0</v>
      </c>
      <c r="E49" s="14">
        <f t="shared" ref="E49" si="34">E26+J26+O26+T26+AD26+Y26</f>
        <v>0</v>
      </c>
      <c r="F49" s="21" t="str">
        <f>IF(E49,E49/$E$50,"")</f>
        <v/>
      </c>
      <c r="G49" s="50"/>
      <c r="H49" s="50"/>
      <c r="I49" s="48"/>
      <c r="J49" s="48"/>
      <c r="K49" s="48"/>
      <c r="L49" s="68"/>
      <c r="M49" s="49"/>
      <c r="N49" s="45"/>
      <c r="O49" s="45"/>
      <c r="P49" s="48"/>
      <c r="Q49" s="48"/>
      <c r="R49" s="68"/>
      <c r="S49" s="45"/>
      <c r="T49" s="45"/>
      <c r="U49" s="45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s="51" customFormat="1" ht="30" customHeight="1" thickBot="1" x14ac:dyDescent="0.3">
      <c r="A50" s="61" t="s">
        <v>0</v>
      </c>
      <c r="B50" s="16">
        <f>SUM(B36:B49)</f>
        <v>2</v>
      </c>
      <c r="C50" s="17">
        <f>SUM(C36:C49)</f>
        <v>1</v>
      </c>
      <c r="D50" s="18">
        <f>SUM(D36:D49)</f>
        <v>90000</v>
      </c>
      <c r="E50" s="18">
        <f>SUM(E36:E49)</f>
        <v>108900</v>
      </c>
      <c r="F50" s="19">
        <f>SUM(F36:F49)</f>
        <v>1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ht="36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</row>
    <row r="52" spans="1:33" s="24" customFormat="1" ht="23.1" customHeigh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</sheetData>
  <sheetProtection algorithmName="SHA-512" hashValue="Y6GQOJpJogNvY+i94/e+DHGJb9pzzynZF8K5MU43KjJpJ6cKWmlVCAR2mZcOghMyiA8hUwNZ7sdska4Qo6dxRQ==" saltValue="e37pN3gz7/LufDuHcwes0w==" spinCount="100000" sheet="1" objects="1" scenarios="1"/>
  <mergeCells count="22">
    <mergeCell ref="J42:K42"/>
    <mergeCell ref="J36:K36"/>
    <mergeCell ref="J37:K37"/>
    <mergeCell ref="J38:K38"/>
    <mergeCell ref="J39:K39"/>
    <mergeCell ref="J41:K41"/>
    <mergeCell ref="J40:K40"/>
    <mergeCell ref="A29:Q29"/>
    <mergeCell ref="A33:A35"/>
    <mergeCell ref="B33:F34"/>
    <mergeCell ref="J33:K35"/>
    <mergeCell ref="L33:P34"/>
    <mergeCell ref="A31:H31"/>
    <mergeCell ref="A30:Q30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30" r:id="rId1" location="page=247" xr:uid="{00000000-0004-0000-0300-000000000000}"/>
  </hyperlinks>
  <pageMargins left="0.39370078740157483" right="0" top="0.55118110236220474" bottom="0.55118110236220474" header="0.31496062992125984" footer="0.31496062992125984"/>
  <pageSetup paperSize="8" scale="45" orientation="landscape" r:id="rId2"/>
  <ignoredErrors>
    <ignoredError sqref="M36:M41 C44:C49 C36:C42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3"/>
  <sheetViews>
    <sheetView showGridLines="0" showZeros="0" topLeftCell="A11" zoomScale="70" zoomScaleNormal="70" workbookViewId="0">
      <selection activeCell="F25" sqref="F25"/>
    </sheetView>
  </sheetViews>
  <sheetFormatPr defaultColWidth="9.140625" defaultRowHeight="15" x14ac:dyDescent="0.25"/>
  <cols>
    <col min="1" max="1" width="31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tr">
        <f>'CONTRACTACIO 1r TR 2025'!C5</f>
        <v>ANY 2025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Fundació Barcelona Institute of Technology for the Habitat (BIT HÀBITAT)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60" t="s">
        <v>6</v>
      </c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2"/>
    </row>
    <row r="11" spans="1:31" ht="30" customHeight="1" thickBot="1" x14ac:dyDescent="0.3">
      <c r="A11" s="163" t="s">
        <v>10</v>
      </c>
      <c r="B11" s="120" t="s">
        <v>3</v>
      </c>
      <c r="C11" s="121"/>
      <c r="D11" s="121"/>
      <c r="E11" s="121"/>
      <c r="F11" s="122"/>
      <c r="G11" s="123" t="s">
        <v>1</v>
      </c>
      <c r="H11" s="124"/>
      <c r="I11" s="124"/>
      <c r="J11" s="124"/>
      <c r="K11" s="125"/>
      <c r="L11" s="138" t="s">
        <v>2</v>
      </c>
      <c r="M11" s="139"/>
      <c r="N11" s="139"/>
      <c r="O11" s="139"/>
      <c r="P11" s="139"/>
      <c r="Q11" s="126" t="s">
        <v>34</v>
      </c>
      <c r="R11" s="127"/>
      <c r="S11" s="127"/>
      <c r="T11" s="127"/>
      <c r="U11" s="128"/>
      <c r="V11" s="129" t="s">
        <v>4</v>
      </c>
      <c r="W11" s="130"/>
      <c r="X11" s="130"/>
      <c r="Y11" s="130"/>
      <c r="Z11" s="131"/>
      <c r="AA11" s="132" t="s">
        <v>5</v>
      </c>
      <c r="AB11" s="133"/>
      <c r="AC11" s="133"/>
      <c r="AD11" s="133"/>
      <c r="AE11" s="134"/>
    </row>
    <row r="12" spans="1:31" ht="39" customHeight="1" thickBot="1" x14ac:dyDescent="0.3">
      <c r="A12" s="164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2025'!B13+'CONTRACTACIO 2n TR 2025'!B13+'CONTRACTACIO 3r TR 2025'!B13+'CONTRACTACIO 4t TR 2025'!B13</f>
        <v>0</v>
      </c>
      <c r="C13" s="20" t="str">
        <f t="shared" ref="C13:C26" si="0">IF(B13,B13/$B$27,"")</f>
        <v/>
      </c>
      <c r="D13" s="10">
        <f>'CONTRACTACIO 1r TR 2025'!D13+'CONTRACTACIO 2n TR 2025'!D13+'CONTRACTACIO 3r TR 2025'!D13+'CONTRACTACIO 4t TR 2025'!D13</f>
        <v>0</v>
      </c>
      <c r="E13" s="10">
        <f>'CONTRACTACIO 1r TR 2025'!E13+'CONTRACTACIO 2n TR 2025'!E13+'CONTRACTACIO 3r TR 2025'!E13+'CONTRACTACIO 4t TR 2025'!E13</f>
        <v>0</v>
      </c>
      <c r="F13" s="21" t="str">
        <f t="shared" ref="F13:F26" si="1">IF(E13,E13/$E$27,"")</f>
        <v/>
      </c>
      <c r="G13" s="9">
        <f>'CONTRACTACIO 1r TR 2025'!G13+'CONTRACTACIO 2n TR 2025'!G13+'CONTRACTACIO 3r TR 2025'!G13+'CONTRACTACIO 4t TR 2025'!G13</f>
        <v>3</v>
      </c>
      <c r="H13" s="20">
        <f t="shared" ref="H13:H26" si="2">IF(G13,G13/$G$27,"")</f>
        <v>5.8823529411764705E-2</v>
      </c>
      <c r="I13" s="10">
        <f>'CONTRACTACIO 1r TR 2025'!I13+'CONTRACTACIO 2n TR 2025'!I13+'CONTRACTACIO 3r TR 2025'!I13+'CONTRACTACIO 4t TR 2025'!I13</f>
        <v>144500</v>
      </c>
      <c r="J13" s="10">
        <f>'CONTRACTACIO 1r TR 2025'!J13+'CONTRACTACIO 2n TR 2025'!J13+'CONTRACTACIO 3r TR 2025'!J13+'CONTRACTACIO 4t TR 2025'!J13</f>
        <v>174845</v>
      </c>
      <c r="K13" s="21">
        <f t="shared" ref="K13:K26" si="3">IF(J13,J13/$J$27,"")</f>
        <v>0.38188621583948129</v>
      </c>
      <c r="L13" s="9">
        <f>'CONTRACTACIO 1r TR 2025'!L13+'CONTRACTACIO 2n TR 2025'!L13+'CONTRACTACIO 3r TR 2025'!L13+'CONTRACTACIO 4t TR 2025'!L13</f>
        <v>0</v>
      </c>
      <c r="M13" s="20" t="str">
        <f t="shared" ref="M13:M26" si="4">IF(L13,L13/$L$27,"")</f>
        <v/>
      </c>
      <c r="N13" s="10">
        <f>'CONTRACTACIO 1r TR 2025'!N13+'CONTRACTACIO 2n TR 2025'!N13+'CONTRACTACIO 3r TR 2025'!N13+'CONTRACTACIO 4t TR 2025'!N13</f>
        <v>0</v>
      </c>
      <c r="O13" s="10">
        <f>'CONTRACTACIO 1r TR 2025'!O13+'CONTRACTACIO 2n TR 2025'!O13+'CONTRACTACIO 3r TR 2025'!O13+'CONTRACTACIO 4t TR 2025'!O13</f>
        <v>0</v>
      </c>
      <c r="P13" s="21" t="str">
        <f t="shared" ref="P13:P26" si="5">IF(O13,O13/$O$27,"")</f>
        <v/>
      </c>
      <c r="Q13" s="9">
        <f>'CONTRACTACIO 1r TR 2025'!Q13+'CONTRACTACIO 2n TR 2025'!Q13+'CONTRACTACIO 3r TR 2025'!Q13+'CONTRACTACIO 4t TR 2025'!Q13</f>
        <v>0</v>
      </c>
      <c r="R13" s="20" t="str">
        <f t="shared" ref="R13:R26" si="6">IF(Q13,Q13/$Q$27,"")</f>
        <v/>
      </c>
      <c r="S13" s="10">
        <f>'CONTRACTACIO 1r TR 2025'!S13+'CONTRACTACIO 2n TR 2025'!S13+'CONTRACTACIO 3r TR 2025'!S13+'CONTRACTACIO 4t TR 2025'!S13</f>
        <v>0</v>
      </c>
      <c r="T13" s="10">
        <f>'CONTRACTACIO 1r TR 2025'!T13+'CONTRACTACIO 2n TR 2025'!T13+'CONTRACTACIO 3r TR 2025'!T13+'CONTRACTACIO 4t TR 2025'!T13</f>
        <v>0</v>
      </c>
      <c r="U13" s="21" t="str">
        <f t="shared" ref="U13:U26" si="7">IF(T13,T13/$T$27,"")</f>
        <v/>
      </c>
      <c r="V13" s="9">
        <f>'CONTRACTACIO 1r TR 2025'!AA13+'CONTRACTACIO 2n TR 2025'!AA13+'CONTRACTACIO 3r TR 2025'!AA13+'CONTRACTACIO 4t TR 2025'!AA13</f>
        <v>0</v>
      </c>
      <c r="W13" s="20" t="str">
        <f t="shared" ref="W13:W26" si="8">IF(V13,V13/$V$27,"")</f>
        <v/>
      </c>
      <c r="X13" s="10">
        <f>'CONTRACTACIO 1r TR 2025'!AC13+'CONTRACTACIO 2n TR 2025'!AC13+'CONTRACTACIO 3r TR 2025'!AC13+'CONTRACTACIO 4t TR 2025'!AC13</f>
        <v>0</v>
      </c>
      <c r="Y13" s="10">
        <f>'CONTRACTACIO 1r TR 2025'!AD13+'CONTRACTACIO 2n TR 2025'!AD13+'CONTRACTACIO 3r TR 2025'!AD13+'CONTRACTACIO 4t TR 2025'!AD13</f>
        <v>0</v>
      </c>
      <c r="Z13" s="21" t="str">
        <f t="shared" ref="Z13:Z26" si="9">IF(Y13,Y13/$Y$27,"")</f>
        <v/>
      </c>
      <c r="AA13" s="9">
        <f>'CONTRACTACIO 1r TR 2025'!V13+'CONTRACTACIO 2n TR 2025'!V13+'CONTRACTACIO 3r TR 2025'!V13+'CONTRACTACIO 4t TR 2025'!V13</f>
        <v>0</v>
      </c>
      <c r="AB13" s="20" t="str">
        <f t="shared" ref="AB13:AB26" si="10">IF(AA13,AA13/$AA$27,"")</f>
        <v/>
      </c>
      <c r="AC13" s="10">
        <f>'CONTRACTACIO 1r TR 2025'!X13+'CONTRACTACIO 2n TR 2025'!X13+'CONTRACTACIO 3r TR 2025'!X13+'CONTRACTACIO 4t TR 2025'!X13</f>
        <v>0</v>
      </c>
      <c r="AD13" s="10">
        <f>'CONTRACTACIO 1r TR 2025'!Y13+'CONTRACTACIO 2n TR 2025'!Y13+'CONTRACTACIO 3r TR 2025'!Y13+'CONTRACTACIO 4t TR 2025'!Y13</f>
        <v>0</v>
      </c>
      <c r="AE13" s="21" t="str">
        <f t="shared" ref="AE13:AE26" si="11">IF(AD13,AD13/$AD$27,"")</f>
        <v/>
      </c>
    </row>
    <row r="14" spans="1:31" s="40" customFormat="1" ht="36" customHeight="1" x14ac:dyDescent="0.25">
      <c r="A14" s="41" t="s">
        <v>18</v>
      </c>
      <c r="B14" s="9">
        <f>'CONTRACTACIO 1r TR 2025'!B14+'CONTRACTACIO 2n TR 2025'!B14+'CONTRACTACIO 3r TR 2025'!B14+'CONTRACTACIO 4t TR 2025'!B14</f>
        <v>0</v>
      </c>
      <c r="C14" s="20" t="str">
        <f t="shared" si="0"/>
        <v/>
      </c>
      <c r="D14" s="13">
        <f>'CONTRACTACIO 1r TR 2025'!D14+'CONTRACTACIO 2n TR 2025'!D14+'CONTRACTACIO 3r TR 2025'!D14+'CONTRACTACIO 4t TR 2025'!D14</f>
        <v>0</v>
      </c>
      <c r="E14" s="13">
        <f>'CONTRACTACIO 1r TR 2025'!E14+'CONTRACTACIO 2n TR 2025'!E14+'CONTRACTACIO 3r TR 2025'!E14+'CONTRACTACIO 4t TR 2025'!E14</f>
        <v>0</v>
      </c>
      <c r="F14" s="21" t="str">
        <f t="shared" si="1"/>
        <v/>
      </c>
      <c r="G14" s="9">
        <f>'CONTRACTACIO 1r TR 2025'!G14+'CONTRACTACIO 2n TR 2025'!G14+'CONTRACTACIO 3r TR 2025'!G14+'CONTRACTACIO 4t TR 2025'!G14</f>
        <v>0</v>
      </c>
      <c r="H14" s="20" t="str">
        <f t="shared" si="2"/>
        <v/>
      </c>
      <c r="I14" s="13">
        <f>'CONTRACTACIO 1r TR 2025'!I14+'CONTRACTACIO 2n TR 2025'!I14+'CONTRACTACIO 3r TR 2025'!I14+'CONTRACTACIO 4t TR 2025'!I14</f>
        <v>0</v>
      </c>
      <c r="J14" s="13">
        <f>'CONTRACTACIO 1r TR 2025'!J14+'CONTRACTACIO 2n TR 2025'!J14+'CONTRACTACIO 3r TR 2025'!J14+'CONTRACTACIO 4t TR 2025'!J14</f>
        <v>0</v>
      </c>
      <c r="K14" s="21" t="str">
        <f t="shared" si="3"/>
        <v/>
      </c>
      <c r="L14" s="9">
        <f>'CONTRACTACIO 1r TR 2025'!L14+'CONTRACTACIO 2n TR 2025'!L14+'CONTRACTACIO 3r TR 2025'!L14+'CONTRACTACIO 4t TR 2025'!L14</f>
        <v>0</v>
      </c>
      <c r="M14" s="20" t="str">
        <f t="shared" si="4"/>
        <v/>
      </c>
      <c r="N14" s="13">
        <f>'CONTRACTACIO 1r TR 2025'!N14+'CONTRACTACIO 2n TR 2025'!N14+'CONTRACTACIO 3r TR 2025'!N14+'CONTRACTACIO 4t TR 2025'!N14</f>
        <v>0</v>
      </c>
      <c r="O14" s="13">
        <f>'CONTRACTACIO 1r TR 2025'!O14+'CONTRACTACIO 2n TR 2025'!O14+'CONTRACTACIO 3r TR 2025'!O14+'CONTRACTACIO 4t TR 2025'!O14</f>
        <v>0</v>
      </c>
      <c r="P14" s="21" t="str">
        <f t="shared" si="5"/>
        <v/>
      </c>
      <c r="Q14" s="9">
        <f>'CONTRACTACIO 1r TR 2025'!Q14+'CONTRACTACIO 2n TR 2025'!Q14+'CONTRACTACIO 3r TR 2025'!Q14+'CONTRACTACIO 4t TR 2025'!Q14</f>
        <v>0</v>
      </c>
      <c r="R14" s="20" t="str">
        <f t="shared" si="6"/>
        <v/>
      </c>
      <c r="S14" s="13">
        <f>'CONTRACTACIO 1r TR 2025'!S14+'CONTRACTACIO 2n TR 2025'!S14+'CONTRACTACIO 3r TR 2025'!S14+'CONTRACTACIO 4t TR 2025'!S14</f>
        <v>0</v>
      </c>
      <c r="T14" s="13">
        <f>'CONTRACTACIO 1r TR 2025'!T14+'CONTRACTACIO 2n TR 2025'!T14+'CONTRACTACIO 3r TR 2025'!T14+'CONTRACTACIO 4t TR 2025'!T14</f>
        <v>0</v>
      </c>
      <c r="U14" s="21" t="str">
        <f t="shared" si="7"/>
        <v/>
      </c>
      <c r="V14" s="9">
        <f>'CONTRACTACIO 1r TR 2025'!AA14+'CONTRACTACIO 2n TR 2025'!AA14+'CONTRACTACIO 3r TR 2025'!AA14+'CONTRACTACIO 4t TR 2025'!AA14</f>
        <v>0</v>
      </c>
      <c r="W14" s="20" t="str">
        <f t="shared" si="8"/>
        <v/>
      </c>
      <c r="X14" s="13">
        <f>'CONTRACTACIO 1r TR 2025'!AC14+'CONTRACTACIO 2n TR 2025'!AC14+'CONTRACTACIO 3r TR 2025'!AC14+'CONTRACTACIO 4t TR 2025'!AC14</f>
        <v>0</v>
      </c>
      <c r="Y14" s="13">
        <f>'CONTRACTACIO 1r TR 2025'!AD14+'CONTRACTACIO 2n TR 2025'!AD14+'CONTRACTACIO 3r TR 2025'!AD14+'CONTRACTACIO 4t TR 2025'!AD14</f>
        <v>0</v>
      </c>
      <c r="Z14" s="21" t="str">
        <f t="shared" si="9"/>
        <v/>
      </c>
      <c r="AA14" s="9">
        <f>'CONTRACTACIO 1r TR 2025'!V14+'CONTRACTACIO 2n TR 2025'!V14+'CONTRACTACIO 3r TR 2025'!V14+'CONTRACTACIO 4t TR 2025'!V14</f>
        <v>0</v>
      </c>
      <c r="AB14" s="20" t="str">
        <f t="shared" si="10"/>
        <v/>
      </c>
      <c r="AC14" s="13">
        <f>'CONTRACTACIO 1r TR 2025'!X14+'CONTRACTACIO 2n TR 2025'!X14+'CONTRACTACIO 3r TR 2025'!X14+'CONTRACTACIO 4t TR 2025'!X14</f>
        <v>0</v>
      </c>
      <c r="AD14" s="13">
        <f>'CONTRACTACIO 1r TR 2025'!Y14+'CONTRACTACIO 2n TR 2025'!Y14+'CONTRACTACIO 3r TR 2025'!Y14+'CONTRACTACIO 4t TR 2025'!Y14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2025'!B15+'CONTRACTACIO 2n TR 2025'!B15+'CONTRACTACIO 3r TR 2025'!B15+'CONTRACTACIO 4t TR 2025'!B15</f>
        <v>0</v>
      </c>
      <c r="C15" s="20" t="str">
        <f t="shared" si="0"/>
        <v/>
      </c>
      <c r="D15" s="13">
        <f>'CONTRACTACIO 1r TR 2025'!D15+'CONTRACTACIO 2n TR 2025'!D15+'CONTRACTACIO 3r TR 2025'!D15+'CONTRACTACIO 4t TR 2025'!D15</f>
        <v>0</v>
      </c>
      <c r="E15" s="13">
        <f>'CONTRACTACIO 1r TR 2025'!E15+'CONTRACTACIO 2n TR 2025'!E15+'CONTRACTACIO 3r TR 2025'!E15+'CONTRACTACIO 4t TR 2025'!E15</f>
        <v>0</v>
      </c>
      <c r="F15" s="21" t="str">
        <f t="shared" si="1"/>
        <v/>
      </c>
      <c r="G15" s="9">
        <f>'CONTRACTACIO 1r TR 2025'!G15+'CONTRACTACIO 2n TR 2025'!G15+'CONTRACTACIO 3r TR 2025'!G15+'CONTRACTACIO 4t TR 2025'!G15</f>
        <v>0</v>
      </c>
      <c r="H15" s="20" t="str">
        <f t="shared" si="2"/>
        <v/>
      </c>
      <c r="I15" s="13">
        <f>'CONTRACTACIO 1r TR 2025'!I15+'CONTRACTACIO 2n TR 2025'!I15+'CONTRACTACIO 3r TR 2025'!I15+'CONTRACTACIO 4t TR 2025'!I15</f>
        <v>0</v>
      </c>
      <c r="J15" s="13">
        <f>'CONTRACTACIO 1r TR 2025'!J15+'CONTRACTACIO 2n TR 2025'!J15+'CONTRACTACIO 3r TR 2025'!J15+'CONTRACTACIO 4t TR 2025'!J15</f>
        <v>0</v>
      </c>
      <c r="K15" s="21" t="str">
        <f t="shared" si="3"/>
        <v/>
      </c>
      <c r="L15" s="9">
        <f>'CONTRACTACIO 1r TR 2025'!L15+'CONTRACTACIO 2n TR 2025'!L15+'CONTRACTACIO 3r TR 2025'!L15+'CONTRACTACIO 4t TR 2025'!L15</f>
        <v>0</v>
      </c>
      <c r="M15" s="20" t="str">
        <f t="shared" si="4"/>
        <v/>
      </c>
      <c r="N15" s="13">
        <f>'CONTRACTACIO 1r TR 2025'!N15+'CONTRACTACIO 2n TR 2025'!N15+'CONTRACTACIO 3r TR 2025'!N15+'CONTRACTACIO 4t TR 2025'!N15</f>
        <v>0</v>
      </c>
      <c r="O15" s="13">
        <f>'CONTRACTACIO 1r TR 2025'!O15+'CONTRACTACIO 2n TR 2025'!O15+'CONTRACTACIO 3r TR 2025'!O15+'CONTRACTACIO 4t TR 2025'!O15</f>
        <v>0</v>
      </c>
      <c r="P15" s="21" t="str">
        <f t="shared" si="5"/>
        <v/>
      </c>
      <c r="Q15" s="9">
        <f>'CONTRACTACIO 1r TR 2025'!Q15+'CONTRACTACIO 2n TR 2025'!Q15+'CONTRACTACIO 3r TR 2025'!Q15+'CONTRACTACIO 4t TR 2025'!Q15</f>
        <v>0</v>
      </c>
      <c r="R15" s="20" t="str">
        <f t="shared" si="6"/>
        <v/>
      </c>
      <c r="S15" s="13">
        <f>'CONTRACTACIO 1r TR 2025'!S15+'CONTRACTACIO 2n TR 2025'!S15+'CONTRACTACIO 3r TR 2025'!S15+'CONTRACTACIO 4t TR 2025'!S15</f>
        <v>0</v>
      </c>
      <c r="T15" s="13">
        <f>'CONTRACTACIO 1r TR 2025'!T15+'CONTRACTACIO 2n TR 2025'!T15+'CONTRACTACIO 3r TR 2025'!T15+'CONTRACTACIO 4t TR 2025'!T15</f>
        <v>0</v>
      </c>
      <c r="U15" s="21" t="str">
        <f t="shared" si="7"/>
        <v/>
      </c>
      <c r="V15" s="9">
        <f>'CONTRACTACIO 1r TR 2025'!AA15+'CONTRACTACIO 2n TR 2025'!AA15+'CONTRACTACIO 3r TR 2025'!AA15+'CONTRACTACIO 4t TR 2025'!AA15</f>
        <v>0</v>
      </c>
      <c r="W15" s="20" t="str">
        <f t="shared" si="8"/>
        <v/>
      </c>
      <c r="X15" s="13">
        <f>'CONTRACTACIO 1r TR 2025'!AC15+'CONTRACTACIO 2n TR 2025'!AC15+'CONTRACTACIO 3r TR 2025'!AC15+'CONTRACTACIO 4t TR 2025'!AC15</f>
        <v>0</v>
      </c>
      <c r="Y15" s="13">
        <f>'CONTRACTACIO 1r TR 2025'!AD15+'CONTRACTACIO 2n TR 2025'!AD15+'CONTRACTACIO 3r TR 2025'!AD15+'CONTRACTACIO 4t TR 2025'!AD15</f>
        <v>0</v>
      </c>
      <c r="Z15" s="21" t="str">
        <f t="shared" si="9"/>
        <v/>
      </c>
      <c r="AA15" s="9">
        <f>'CONTRACTACIO 1r TR 2025'!V15+'CONTRACTACIO 2n TR 2025'!V15+'CONTRACTACIO 3r TR 2025'!V15+'CONTRACTACIO 4t TR 2025'!V15</f>
        <v>0</v>
      </c>
      <c r="AB15" s="20" t="str">
        <f t="shared" si="10"/>
        <v/>
      </c>
      <c r="AC15" s="13">
        <f>'CONTRACTACIO 1r TR 2025'!X15+'CONTRACTACIO 2n TR 2025'!X15+'CONTRACTACIO 3r TR 2025'!X15+'CONTRACTACIO 4t TR 2025'!X15</f>
        <v>0</v>
      </c>
      <c r="AD15" s="13">
        <f>'CONTRACTACIO 1r TR 2025'!Y15+'CONTRACTACIO 2n TR 2025'!Y15+'CONTRACTACIO 3r TR 2025'!Y15+'CONTRACTACIO 4t TR 2025'!Y15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2025'!B16+'CONTRACTACIO 2n TR 2025'!B16+'CONTRACTACIO 3r TR 2025'!B16+'CONTRACTACIO 4t TR 2025'!B16</f>
        <v>0</v>
      </c>
      <c r="C16" s="20" t="str">
        <f t="shared" si="0"/>
        <v/>
      </c>
      <c r="D16" s="13">
        <f>'CONTRACTACIO 1r TR 2025'!D16+'CONTRACTACIO 2n TR 2025'!D16+'CONTRACTACIO 3r TR 2025'!D16+'CONTRACTACIO 4t TR 2025'!D16</f>
        <v>0</v>
      </c>
      <c r="E16" s="13">
        <f>'CONTRACTACIO 1r TR 2025'!E16+'CONTRACTACIO 2n TR 2025'!E16+'CONTRACTACIO 3r TR 2025'!E16+'CONTRACTACIO 4t TR 2025'!E16</f>
        <v>0</v>
      </c>
      <c r="F16" s="21" t="str">
        <f t="shared" si="1"/>
        <v/>
      </c>
      <c r="G16" s="9">
        <f>'CONTRACTACIO 1r TR 2025'!G16+'CONTRACTACIO 2n TR 2025'!G16+'CONTRACTACIO 3r TR 2025'!G16+'CONTRACTACIO 4t TR 2025'!G16</f>
        <v>0</v>
      </c>
      <c r="H16" s="20" t="str">
        <f t="shared" si="2"/>
        <v/>
      </c>
      <c r="I16" s="13">
        <f>'CONTRACTACIO 1r TR 2025'!I16+'CONTRACTACIO 2n TR 2025'!I16+'CONTRACTACIO 3r TR 2025'!I16+'CONTRACTACIO 4t TR 2025'!I16</f>
        <v>0</v>
      </c>
      <c r="J16" s="13">
        <f>'CONTRACTACIO 1r TR 2025'!J16+'CONTRACTACIO 2n TR 2025'!J16+'CONTRACTACIO 3r TR 2025'!J16+'CONTRACTACIO 4t TR 2025'!J16</f>
        <v>0</v>
      </c>
      <c r="K16" s="21" t="str">
        <f t="shared" si="3"/>
        <v/>
      </c>
      <c r="L16" s="9">
        <f>'CONTRACTACIO 1r TR 2025'!L16+'CONTRACTACIO 2n TR 2025'!L16+'CONTRACTACIO 3r TR 2025'!L16+'CONTRACTACIO 4t TR 2025'!L16</f>
        <v>0</v>
      </c>
      <c r="M16" s="20" t="str">
        <f t="shared" si="4"/>
        <v/>
      </c>
      <c r="N16" s="13">
        <f>'CONTRACTACIO 1r TR 2025'!N16+'CONTRACTACIO 2n TR 2025'!N16+'CONTRACTACIO 3r TR 2025'!N16+'CONTRACTACIO 4t TR 2025'!N16</f>
        <v>0</v>
      </c>
      <c r="O16" s="13">
        <f>'CONTRACTACIO 1r TR 2025'!O16+'CONTRACTACIO 2n TR 2025'!O16+'CONTRACTACIO 3r TR 2025'!O16+'CONTRACTACIO 4t TR 2025'!O16</f>
        <v>0</v>
      </c>
      <c r="P16" s="21" t="str">
        <f t="shared" si="5"/>
        <v/>
      </c>
      <c r="Q16" s="9">
        <f>'CONTRACTACIO 1r TR 2025'!Q16+'CONTRACTACIO 2n TR 2025'!Q16+'CONTRACTACIO 3r TR 2025'!Q16+'CONTRACTACIO 4t TR 2025'!Q16</f>
        <v>0</v>
      </c>
      <c r="R16" s="20" t="str">
        <f t="shared" si="6"/>
        <v/>
      </c>
      <c r="S16" s="13">
        <f>'CONTRACTACIO 1r TR 2025'!S16+'CONTRACTACIO 2n TR 2025'!S16+'CONTRACTACIO 3r TR 2025'!S16+'CONTRACTACIO 4t TR 2025'!S16</f>
        <v>0</v>
      </c>
      <c r="T16" s="13">
        <f>'CONTRACTACIO 1r TR 2025'!T16+'CONTRACTACIO 2n TR 2025'!T16+'CONTRACTACIO 3r TR 2025'!T16+'CONTRACTACIO 4t TR 2025'!T16</f>
        <v>0</v>
      </c>
      <c r="U16" s="21" t="str">
        <f t="shared" si="7"/>
        <v/>
      </c>
      <c r="V16" s="9">
        <f>'CONTRACTACIO 1r TR 2025'!AA16+'CONTRACTACIO 2n TR 2025'!AA16+'CONTRACTACIO 3r TR 2025'!AA16+'CONTRACTACIO 4t TR 2025'!AA16</f>
        <v>0</v>
      </c>
      <c r="W16" s="20" t="str">
        <f t="shared" si="8"/>
        <v/>
      </c>
      <c r="X16" s="13">
        <f>'CONTRACTACIO 1r TR 2025'!AC16+'CONTRACTACIO 2n TR 2025'!AC16+'CONTRACTACIO 3r TR 2025'!AC16+'CONTRACTACIO 4t TR 2025'!AC16</f>
        <v>0</v>
      </c>
      <c r="Y16" s="13">
        <f>'CONTRACTACIO 1r TR 2025'!AD16+'CONTRACTACIO 2n TR 2025'!AD16+'CONTRACTACIO 3r TR 2025'!AD16+'CONTRACTACIO 4t TR 2025'!AD16</f>
        <v>0</v>
      </c>
      <c r="Z16" s="21" t="str">
        <f t="shared" si="9"/>
        <v/>
      </c>
      <c r="AA16" s="9">
        <f>'CONTRACTACIO 1r TR 2025'!V16+'CONTRACTACIO 2n TR 2025'!V16+'CONTRACTACIO 3r TR 2025'!V16+'CONTRACTACIO 4t TR 2025'!V16</f>
        <v>0</v>
      </c>
      <c r="AB16" s="20" t="str">
        <f t="shared" si="10"/>
        <v/>
      </c>
      <c r="AC16" s="13">
        <f>'CONTRACTACIO 1r TR 2025'!X16+'CONTRACTACIO 2n TR 2025'!X16+'CONTRACTACIO 3r TR 2025'!X16+'CONTRACTACIO 4t TR 2025'!X16</f>
        <v>0</v>
      </c>
      <c r="AD16" s="13">
        <f>'CONTRACTACIO 1r TR 2025'!Y16+'CONTRACTACIO 2n TR 2025'!Y16+'CONTRACTACIO 3r TR 2025'!Y16+'CONTRACTACIO 4t TR 2025'!Y16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2025'!B17+'CONTRACTACIO 2n TR 2025'!B17+'CONTRACTACIO 3r TR 2025'!B17+'CONTRACTACIO 4t TR 2025'!B17</f>
        <v>0</v>
      </c>
      <c r="C17" s="20" t="str">
        <f t="shared" si="0"/>
        <v/>
      </c>
      <c r="D17" s="13">
        <f>'CONTRACTACIO 1r TR 2025'!D17+'CONTRACTACIO 2n TR 2025'!D17+'CONTRACTACIO 3r TR 2025'!D17+'CONTRACTACIO 4t TR 2025'!D17</f>
        <v>0</v>
      </c>
      <c r="E17" s="13">
        <f>'CONTRACTACIO 1r TR 2025'!E17+'CONTRACTACIO 2n TR 2025'!E17+'CONTRACTACIO 3r TR 2025'!E17+'CONTRACTACIO 4t TR 2025'!E17</f>
        <v>0</v>
      </c>
      <c r="F17" s="21" t="str">
        <f t="shared" si="1"/>
        <v/>
      </c>
      <c r="G17" s="9">
        <f>'CONTRACTACIO 1r TR 2025'!G17+'CONTRACTACIO 2n TR 2025'!G17+'CONTRACTACIO 3r TR 2025'!G17+'CONTRACTACIO 4t TR 2025'!G17</f>
        <v>0</v>
      </c>
      <c r="H17" s="20" t="str">
        <f t="shared" si="2"/>
        <v/>
      </c>
      <c r="I17" s="13">
        <f>'CONTRACTACIO 1r TR 2025'!I17+'CONTRACTACIO 2n TR 2025'!I17+'CONTRACTACIO 3r TR 2025'!I17+'CONTRACTACIO 4t TR 2025'!I17</f>
        <v>0</v>
      </c>
      <c r="J17" s="13">
        <f>'CONTRACTACIO 1r TR 2025'!J17+'CONTRACTACIO 2n TR 2025'!J17+'CONTRACTACIO 3r TR 2025'!J17+'CONTRACTACIO 4t TR 2025'!J17</f>
        <v>0</v>
      </c>
      <c r="K17" s="21" t="str">
        <f t="shared" si="3"/>
        <v/>
      </c>
      <c r="L17" s="9">
        <f>'CONTRACTACIO 1r TR 2025'!L17+'CONTRACTACIO 2n TR 2025'!L17+'CONTRACTACIO 3r TR 2025'!L17+'CONTRACTACIO 4t TR 2025'!L17</f>
        <v>0</v>
      </c>
      <c r="M17" s="20" t="str">
        <f t="shared" si="4"/>
        <v/>
      </c>
      <c r="N17" s="13">
        <f>'CONTRACTACIO 1r TR 2025'!N17+'CONTRACTACIO 2n TR 2025'!N17+'CONTRACTACIO 3r TR 2025'!N17+'CONTRACTACIO 4t TR 2025'!N17</f>
        <v>0</v>
      </c>
      <c r="O17" s="13">
        <f>'CONTRACTACIO 1r TR 2025'!O17+'CONTRACTACIO 2n TR 2025'!O17+'CONTRACTACIO 3r TR 2025'!O17+'CONTRACTACIO 4t TR 2025'!O17</f>
        <v>0</v>
      </c>
      <c r="P17" s="21" t="str">
        <f t="shared" si="5"/>
        <v/>
      </c>
      <c r="Q17" s="9">
        <f>'CONTRACTACIO 1r TR 2025'!Q17+'CONTRACTACIO 2n TR 2025'!Q17+'CONTRACTACIO 3r TR 2025'!Q17+'CONTRACTACIO 4t TR 2025'!Q17</f>
        <v>0</v>
      </c>
      <c r="R17" s="20" t="str">
        <f t="shared" si="6"/>
        <v/>
      </c>
      <c r="S17" s="13">
        <f>'CONTRACTACIO 1r TR 2025'!S17+'CONTRACTACIO 2n TR 2025'!S17+'CONTRACTACIO 3r TR 2025'!S17+'CONTRACTACIO 4t TR 2025'!S17</f>
        <v>0</v>
      </c>
      <c r="T17" s="13">
        <f>'CONTRACTACIO 1r TR 2025'!T17+'CONTRACTACIO 2n TR 2025'!T17+'CONTRACTACIO 3r TR 2025'!T17+'CONTRACTACIO 4t TR 2025'!T17</f>
        <v>0</v>
      </c>
      <c r="U17" s="21" t="str">
        <f t="shared" si="7"/>
        <v/>
      </c>
      <c r="V17" s="9">
        <f>'CONTRACTACIO 1r TR 2025'!AA17+'CONTRACTACIO 2n TR 2025'!AA17+'CONTRACTACIO 3r TR 2025'!AA17+'CONTRACTACIO 4t TR 2025'!AA17</f>
        <v>0</v>
      </c>
      <c r="W17" s="20" t="str">
        <f t="shared" si="8"/>
        <v/>
      </c>
      <c r="X17" s="13">
        <f>'CONTRACTACIO 1r TR 2025'!AC17+'CONTRACTACIO 2n TR 2025'!AC17+'CONTRACTACIO 3r TR 2025'!AC17+'CONTRACTACIO 4t TR 2025'!AC17</f>
        <v>0</v>
      </c>
      <c r="Y17" s="13">
        <f>'CONTRACTACIO 1r TR 2025'!AD17+'CONTRACTACIO 2n TR 2025'!AD17+'CONTRACTACIO 3r TR 2025'!AD17+'CONTRACTACIO 4t TR 2025'!AD17</f>
        <v>0</v>
      </c>
      <c r="Z17" s="21" t="str">
        <f t="shared" si="9"/>
        <v/>
      </c>
      <c r="AA17" s="9">
        <f>'CONTRACTACIO 1r TR 2025'!V17+'CONTRACTACIO 2n TR 2025'!V17+'CONTRACTACIO 3r TR 2025'!V17+'CONTRACTACIO 4t TR 2025'!V17</f>
        <v>0</v>
      </c>
      <c r="AB17" s="20" t="str">
        <f t="shared" si="10"/>
        <v/>
      </c>
      <c r="AC17" s="13">
        <f>'CONTRACTACIO 1r TR 2025'!X17+'CONTRACTACIO 2n TR 2025'!X17+'CONTRACTACIO 3r TR 2025'!X17+'CONTRACTACIO 4t TR 2025'!X17</f>
        <v>0</v>
      </c>
      <c r="AD17" s="13">
        <f>'CONTRACTACIO 1r TR 2025'!Y17+'CONTRACTACIO 2n TR 2025'!Y17+'CONTRACTACIO 3r TR 2025'!Y17+'CONTRACTACIO 4t TR 2025'!Y17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2025'!B18+'CONTRACTACIO 2n TR 2025'!B18+'CONTRACTACIO 3r TR 2025'!B18+'CONTRACTACIO 4t TR 2025'!B18</f>
        <v>0</v>
      </c>
      <c r="C18" s="20" t="str">
        <f t="shared" si="0"/>
        <v/>
      </c>
      <c r="D18" s="13">
        <f>'CONTRACTACIO 1r TR 2025'!D18+'CONTRACTACIO 2n TR 2025'!D18+'CONTRACTACIO 3r TR 2025'!D18+'CONTRACTACIO 4t TR 2025'!D18</f>
        <v>0</v>
      </c>
      <c r="E18" s="13">
        <f>'CONTRACTACIO 1r TR 2025'!E18+'CONTRACTACIO 2n TR 2025'!E18+'CONTRACTACIO 3r TR 2025'!E18+'CONTRACTACIO 4t TR 2025'!E18</f>
        <v>0</v>
      </c>
      <c r="F18" s="21" t="str">
        <f t="shared" si="1"/>
        <v/>
      </c>
      <c r="G18" s="9">
        <f>'CONTRACTACIO 1r TR 2025'!G18+'CONTRACTACIO 2n TR 2025'!G18+'CONTRACTACIO 3r TR 2025'!G18+'CONTRACTACIO 4t TR 2025'!G18</f>
        <v>0</v>
      </c>
      <c r="H18" s="20" t="str">
        <f t="shared" si="2"/>
        <v/>
      </c>
      <c r="I18" s="13">
        <f>'CONTRACTACIO 1r TR 2025'!I18+'CONTRACTACIO 2n TR 2025'!I18+'CONTRACTACIO 3r TR 2025'!I18+'CONTRACTACIO 4t TR 2025'!I18</f>
        <v>0</v>
      </c>
      <c r="J18" s="13">
        <f>'CONTRACTACIO 1r TR 2025'!J18+'CONTRACTACIO 2n TR 2025'!J18+'CONTRACTACIO 3r TR 2025'!J18+'CONTRACTACIO 4t TR 2025'!J18</f>
        <v>0</v>
      </c>
      <c r="K18" s="21" t="str">
        <f t="shared" si="3"/>
        <v/>
      </c>
      <c r="L18" s="9">
        <f>'CONTRACTACIO 1r TR 2025'!L18+'CONTRACTACIO 2n TR 2025'!L18+'CONTRACTACIO 3r TR 2025'!L18+'CONTRACTACIO 4t TR 2025'!L18</f>
        <v>0</v>
      </c>
      <c r="M18" s="20" t="str">
        <f t="shared" si="4"/>
        <v/>
      </c>
      <c r="N18" s="13">
        <f>'CONTRACTACIO 1r TR 2025'!N18+'CONTRACTACIO 2n TR 2025'!N18+'CONTRACTACIO 3r TR 2025'!N18+'CONTRACTACIO 4t TR 2025'!N18</f>
        <v>0</v>
      </c>
      <c r="O18" s="13">
        <f>'CONTRACTACIO 1r TR 2025'!O18+'CONTRACTACIO 2n TR 2025'!O18+'CONTRACTACIO 3r TR 2025'!O18+'CONTRACTACIO 4t TR 2025'!O18</f>
        <v>0</v>
      </c>
      <c r="P18" s="21" t="str">
        <f t="shared" si="5"/>
        <v/>
      </c>
      <c r="Q18" s="9">
        <f>'CONTRACTACIO 1r TR 2025'!Q18+'CONTRACTACIO 2n TR 2025'!Q18+'CONTRACTACIO 3r TR 2025'!Q18+'CONTRACTACIO 4t TR 2025'!Q18</f>
        <v>0</v>
      </c>
      <c r="R18" s="20" t="str">
        <f t="shared" si="6"/>
        <v/>
      </c>
      <c r="S18" s="13">
        <f>'CONTRACTACIO 1r TR 2025'!S18+'CONTRACTACIO 2n TR 2025'!S18+'CONTRACTACIO 3r TR 2025'!S18+'CONTRACTACIO 4t TR 2025'!S18</f>
        <v>0</v>
      </c>
      <c r="T18" s="13">
        <f>'CONTRACTACIO 1r TR 2025'!T18+'CONTRACTACIO 2n TR 2025'!T18+'CONTRACTACIO 3r TR 2025'!T18+'CONTRACTACIO 4t TR 2025'!T18</f>
        <v>0</v>
      </c>
      <c r="U18" s="21" t="str">
        <f t="shared" si="7"/>
        <v/>
      </c>
      <c r="V18" s="9">
        <f>'CONTRACTACIO 1r TR 2025'!AA18+'CONTRACTACIO 2n TR 2025'!AA18+'CONTRACTACIO 3r TR 2025'!AA18+'CONTRACTACIO 4t TR 2025'!AA18</f>
        <v>0</v>
      </c>
      <c r="W18" s="20" t="str">
        <f t="shared" si="8"/>
        <v/>
      </c>
      <c r="X18" s="13">
        <f>'CONTRACTACIO 1r TR 2025'!AC18+'CONTRACTACIO 2n TR 2025'!AC18+'CONTRACTACIO 3r TR 2025'!AC18+'CONTRACTACIO 4t TR 2025'!AC18</f>
        <v>0</v>
      </c>
      <c r="Y18" s="13">
        <f>'CONTRACTACIO 1r TR 2025'!AD18+'CONTRACTACIO 2n TR 2025'!AD18+'CONTRACTACIO 3r TR 2025'!AD18+'CONTRACTACIO 4t TR 2025'!AD18</f>
        <v>0</v>
      </c>
      <c r="Z18" s="21" t="str">
        <f t="shared" si="9"/>
        <v/>
      </c>
      <c r="AA18" s="9">
        <f>'CONTRACTACIO 1r TR 2025'!V18+'CONTRACTACIO 2n TR 2025'!V18+'CONTRACTACIO 3r TR 2025'!V18+'CONTRACTACIO 4t TR 2025'!V18</f>
        <v>0</v>
      </c>
      <c r="AB18" s="20" t="str">
        <f t="shared" si="10"/>
        <v/>
      </c>
      <c r="AC18" s="13">
        <f>'CONTRACTACIO 1r TR 2025'!X18+'CONTRACTACIO 2n TR 2025'!X18+'CONTRACTACIO 3r TR 2025'!X18+'CONTRACTACIO 4t TR 2025'!X18</f>
        <v>0</v>
      </c>
      <c r="AD18" s="13">
        <f>'CONTRACTACIO 1r TR 2025'!Y18+'CONTRACTACIO 2n TR 2025'!Y18+'CONTRACTACIO 3r TR 2025'!Y18+'CONTRACTACIO 4t TR 2025'!Y18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2025'!B19+'CONTRACTACIO 2n TR 2025'!B19+'CONTRACTACIO 3r TR 2025'!B19+'CONTRACTACIO 4t TR 2025'!B19</f>
        <v>0</v>
      </c>
      <c r="C19" s="20" t="str">
        <f t="shared" si="0"/>
        <v/>
      </c>
      <c r="D19" s="13">
        <f>'CONTRACTACIO 1r TR 2025'!D19+'CONTRACTACIO 2n TR 2025'!D19+'CONTRACTACIO 3r TR 2025'!D19+'CONTRACTACIO 4t TR 2025'!D19</f>
        <v>0</v>
      </c>
      <c r="E19" s="13">
        <f>'CONTRACTACIO 1r TR 2025'!E19+'CONTRACTACIO 2n TR 2025'!E19+'CONTRACTACIO 3r TR 2025'!E19+'CONTRACTACIO 4t TR 2025'!E19</f>
        <v>0</v>
      </c>
      <c r="F19" s="21" t="str">
        <f t="shared" si="1"/>
        <v/>
      </c>
      <c r="G19" s="9">
        <f>'CONTRACTACIO 1r TR 2025'!G19+'CONTRACTACIO 2n TR 2025'!G19+'CONTRACTACIO 3r TR 2025'!G19+'CONTRACTACIO 4t TR 2025'!G19</f>
        <v>0</v>
      </c>
      <c r="H19" s="20" t="str">
        <f t="shared" si="2"/>
        <v/>
      </c>
      <c r="I19" s="13">
        <f>'CONTRACTACIO 1r TR 2025'!I19+'CONTRACTACIO 2n TR 2025'!I19+'CONTRACTACIO 3r TR 2025'!I19+'CONTRACTACIO 4t TR 2025'!I19</f>
        <v>0</v>
      </c>
      <c r="J19" s="13">
        <f>'CONTRACTACIO 1r TR 2025'!J19+'CONTRACTACIO 2n TR 2025'!J19+'CONTRACTACIO 3r TR 2025'!J19+'CONTRACTACIO 4t TR 2025'!J19</f>
        <v>0</v>
      </c>
      <c r="K19" s="21" t="str">
        <f t="shared" si="3"/>
        <v/>
      </c>
      <c r="L19" s="9">
        <f>'CONTRACTACIO 1r TR 2025'!L19+'CONTRACTACIO 2n TR 2025'!L19+'CONTRACTACIO 3r TR 2025'!L19+'CONTRACTACIO 4t TR 2025'!L19</f>
        <v>0</v>
      </c>
      <c r="M19" s="20" t="str">
        <f t="shared" si="4"/>
        <v/>
      </c>
      <c r="N19" s="13">
        <f>'CONTRACTACIO 1r TR 2025'!N19+'CONTRACTACIO 2n TR 2025'!N19+'CONTRACTACIO 3r TR 2025'!N19+'CONTRACTACIO 4t TR 2025'!N19</f>
        <v>0</v>
      </c>
      <c r="O19" s="13">
        <f>'CONTRACTACIO 1r TR 2025'!O19+'CONTRACTACIO 2n TR 2025'!O19+'CONTRACTACIO 3r TR 2025'!O19+'CONTRACTACIO 4t TR 2025'!O19</f>
        <v>0</v>
      </c>
      <c r="P19" s="21" t="str">
        <f t="shared" si="5"/>
        <v/>
      </c>
      <c r="Q19" s="9">
        <f>'CONTRACTACIO 1r TR 2025'!Q19+'CONTRACTACIO 2n TR 2025'!Q19+'CONTRACTACIO 3r TR 2025'!Q19+'CONTRACTACIO 4t TR 2025'!Q19</f>
        <v>0</v>
      </c>
      <c r="R19" s="20" t="str">
        <f t="shared" si="6"/>
        <v/>
      </c>
      <c r="S19" s="13">
        <f>'CONTRACTACIO 1r TR 2025'!S19+'CONTRACTACIO 2n TR 2025'!S19+'CONTRACTACIO 3r TR 2025'!S19+'CONTRACTACIO 4t TR 2025'!S19</f>
        <v>0</v>
      </c>
      <c r="T19" s="13">
        <f>'CONTRACTACIO 1r TR 2025'!T19+'CONTRACTACIO 2n TR 2025'!T19+'CONTRACTACIO 3r TR 2025'!T19+'CONTRACTACIO 4t TR 2025'!T19</f>
        <v>0</v>
      </c>
      <c r="U19" s="21" t="str">
        <f t="shared" si="7"/>
        <v/>
      </c>
      <c r="V19" s="9">
        <f>'CONTRACTACIO 1r TR 2025'!AA19+'CONTRACTACIO 2n TR 2025'!AA19+'CONTRACTACIO 3r TR 2025'!AA19+'CONTRACTACIO 4t TR 2025'!AA19</f>
        <v>0</v>
      </c>
      <c r="W19" s="20" t="str">
        <f t="shared" si="8"/>
        <v/>
      </c>
      <c r="X19" s="13">
        <f>'CONTRACTACIO 1r TR 2025'!AC19+'CONTRACTACIO 2n TR 2025'!AC19+'CONTRACTACIO 3r TR 2025'!AC19+'CONTRACTACIO 4t TR 2025'!AC19</f>
        <v>0</v>
      </c>
      <c r="Y19" s="13">
        <f>'CONTRACTACIO 1r TR 2025'!AD19+'CONTRACTACIO 2n TR 2025'!AD19+'CONTRACTACIO 3r TR 2025'!AD19+'CONTRACTACIO 4t TR 2025'!AD19</f>
        <v>0</v>
      </c>
      <c r="Z19" s="21" t="str">
        <f t="shared" si="9"/>
        <v/>
      </c>
      <c r="AA19" s="9">
        <f>'CONTRACTACIO 1r TR 2025'!V19+'CONTRACTACIO 2n TR 2025'!V19+'CONTRACTACIO 3r TR 2025'!V19+'CONTRACTACIO 4t TR 2025'!V19</f>
        <v>0</v>
      </c>
      <c r="AB19" s="20" t="str">
        <f t="shared" si="10"/>
        <v/>
      </c>
      <c r="AC19" s="13">
        <f>'CONTRACTACIO 1r TR 2025'!X19+'CONTRACTACIO 2n TR 2025'!X19+'CONTRACTACIO 3r TR 2025'!X19+'CONTRACTACIO 4t TR 2025'!X19</f>
        <v>0</v>
      </c>
      <c r="AD19" s="13">
        <f>'CONTRACTACIO 1r TR 2025'!Y19+'CONTRACTACIO 2n TR 2025'!Y19+'CONTRACTACIO 3r TR 2025'!Y19+'CONTRACTACIO 4t TR 2025'!Y19</f>
        <v>0</v>
      </c>
      <c r="AE19" s="21" t="str">
        <f t="shared" si="11"/>
        <v/>
      </c>
    </row>
    <row r="20" spans="1:31" s="40" customFormat="1" ht="36" customHeight="1" x14ac:dyDescent="0.25">
      <c r="A20" s="105" t="s">
        <v>62</v>
      </c>
      <c r="B20" s="9">
        <f>'CONTRACTACIO 1r TR 2025'!B20+'CONTRACTACIO 2n TR 2025'!B20+'CONTRACTACIO 3r TR 2025'!B20+'CONTRACTACIO 4t TR 2025'!B20</f>
        <v>0</v>
      </c>
      <c r="C20" s="20" t="str">
        <f t="shared" si="0"/>
        <v/>
      </c>
      <c r="D20" s="13">
        <f>'CONTRACTACIO 1r TR 2025'!D20+'CONTRACTACIO 2n TR 2025'!D20+'CONTRACTACIO 3r TR 2025'!D20+'CONTRACTACIO 4t TR 2025'!D20</f>
        <v>0</v>
      </c>
      <c r="E20" s="13">
        <f>'CONTRACTACIO 1r TR 2025'!E20+'CONTRACTACIO 2n TR 2025'!E20+'CONTRACTACIO 3r TR 2025'!E20+'CONTRACTACIO 4t TR 2025'!E20</f>
        <v>0</v>
      </c>
      <c r="F20" s="21" t="str">
        <f t="shared" si="1"/>
        <v/>
      </c>
      <c r="G20" s="9">
        <f>'CONTRACTACIO 1r TR 2025'!G20+'CONTRACTACIO 2n TR 2025'!G20+'CONTRACTACIO 3r TR 2025'!G20+'CONTRACTACIO 4t TR 2025'!G20</f>
        <v>0</v>
      </c>
      <c r="H20" s="20" t="str">
        <f t="shared" si="2"/>
        <v/>
      </c>
      <c r="I20" s="13">
        <f>'CONTRACTACIO 1r TR 2025'!I20+'CONTRACTACIO 2n TR 2025'!I20+'CONTRACTACIO 3r TR 2025'!I20+'CONTRACTACIO 4t TR 2025'!I20</f>
        <v>0</v>
      </c>
      <c r="J20" s="13">
        <f>'CONTRACTACIO 1r TR 2025'!J20+'CONTRACTACIO 2n TR 2025'!J20+'CONTRACTACIO 3r TR 2025'!J20+'CONTRACTACIO 4t TR 2025'!J20</f>
        <v>0</v>
      </c>
      <c r="K20" s="21" t="str">
        <f t="shared" si="3"/>
        <v/>
      </c>
      <c r="L20" s="9">
        <f>'CONTRACTACIO 1r TR 2025'!L20+'CONTRACTACIO 2n TR 2025'!L20+'CONTRACTACIO 3r TR 2025'!L20+'CONTRACTACIO 4t TR 2025'!L20</f>
        <v>0</v>
      </c>
      <c r="M20" s="20" t="str">
        <f t="shared" si="4"/>
        <v/>
      </c>
      <c r="N20" s="13">
        <f>'CONTRACTACIO 1r TR 2025'!N20+'CONTRACTACIO 2n TR 2025'!N20+'CONTRACTACIO 3r TR 2025'!N20+'CONTRACTACIO 4t TR 2025'!N20</f>
        <v>0</v>
      </c>
      <c r="O20" s="13">
        <f>'CONTRACTACIO 1r TR 2025'!O20+'CONTRACTACIO 2n TR 2025'!O20+'CONTRACTACIO 3r TR 2025'!O20+'CONTRACTACIO 4t TR 2025'!O20</f>
        <v>0</v>
      </c>
      <c r="P20" s="21" t="str">
        <f t="shared" si="5"/>
        <v/>
      </c>
      <c r="Q20" s="9">
        <f>'CONTRACTACIO 1r TR 2025'!Q20+'CONTRACTACIO 2n TR 2025'!Q20+'CONTRACTACIO 3r TR 2025'!Q20+'CONTRACTACIO 4t TR 2025'!Q20</f>
        <v>0</v>
      </c>
      <c r="R20" s="20" t="str">
        <f t="shared" si="6"/>
        <v/>
      </c>
      <c r="S20" s="13">
        <f>'CONTRACTACIO 1r TR 2025'!S20+'CONTRACTACIO 2n TR 2025'!S20+'CONTRACTACIO 3r TR 2025'!S20+'CONTRACTACIO 4t TR 2025'!S20</f>
        <v>0</v>
      </c>
      <c r="T20" s="13">
        <f>'CONTRACTACIO 1r TR 2025'!T20+'CONTRACTACIO 2n TR 2025'!T20+'CONTRACTACIO 3r TR 2025'!T20+'CONTRACTACIO 4t TR 2025'!T20</f>
        <v>0</v>
      </c>
      <c r="U20" s="21" t="str">
        <f t="shared" si="7"/>
        <v/>
      </c>
      <c r="V20" s="9">
        <f>'CONTRACTACIO 1r TR 2025'!AA20+'CONTRACTACIO 2n TR 2025'!AA20+'CONTRACTACIO 3r TR 2025'!AA20+'CONTRACTACIO 4t TR 2025'!AA20</f>
        <v>0</v>
      </c>
      <c r="W20" s="20" t="str">
        <f t="shared" si="8"/>
        <v/>
      </c>
      <c r="X20" s="13">
        <f>'CONTRACTACIO 1r TR 2025'!AC20+'CONTRACTACIO 2n TR 2025'!AC20+'CONTRACTACIO 3r TR 2025'!AC20+'CONTRACTACIO 4t TR 2025'!AC20</f>
        <v>0</v>
      </c>
      <c r="Y20" s="13">
        <f>'CONTRACTACIO 1r TR 2025'!AD20+'CONTRACTACIO 2n TR 2025'!AD20+'CONTRACTACIO 3r TR 2025'!AD20+'CONTRACTACIO 4t TR 2025'!AD20</f>
        <v>0</v>
      </c>
      <c r="Z20" s="21" t="str">
        <f t="shared" si="9"/>
        <v/>
      </c>
      <c r="AA20" s="9">
        <f>'CONTRACTACIO 1r TR 2025'!V20+'CONTRACTACIO 2n TR 2025'!V20+'CONTRACTACIO 3r TR 2025'!V20+'CONTRACTACIO 4t TR 2025'!V20</f>
        <v>0</v>
      </c>
      <c r="AB20" s="20" t="str">
        <f t="shared" si="10"/>
        <v/>
      </c>
      <c r="AC20" s="13">
        <f>'CONTRACTACIO 1r TR 2025'!X20+'CONTRACTACIO 2n TR 2025'!X20+'CONTRACTACIO 3r TR 2025'!X20+'CONTRACTACIO 4t TR 2025'!X20</f>
        <v>0</v>
      </c>
      <c r="AD20" s="13">
        <f>'CONTRACTACIO 1r TR 2025'!Y20+'CONTRACTACIO 2n TR 2025'!Y20+'CONTRACTACIO 3r TR 2025'!Y20+'CONTRACTACIO 4t TR 2025'!Y20</f>
        <v>0</v>
      </c>
      <c r="AE20" s="21" t="str">
        <f t="shared" si="11"/>
        <v/>
      </c>
    </row>
    <row r="21" spans="1:31" s="40" customFormat="1" ht="36" customHeight="1" x14ac:dyDescent="0.25">
      <c r="A21" s="43" t="s">
        <v>29</v>
      </c>
      <c r="B21" s="9">
        <f>'CONTRACTACIO 1r TR 2025'!B21+'CONTRACTACIO 2n TR 2025'!B21+'CONTRACTACIO 3r TR 2025'!B21+'CONTRACTACIO 4t TR 2025'!B21</f>
        <v>0</v>
      </c>
      <c r="C21" s="20" t="str">
        <f t="shared" si="0"/>
        <v/>
      </c>
      <c r="D21" s="13">
        <f>'CONTRACTACIO 1r TR 2025'!D21+'CONTRACTACIO 2n TR 2025'!D21+'CONTRACTACIO 3r TR 2025'!D21+'CONTRACTACIO 4t TR 2025'!D21</f>
        <v>0</v>
      </c>
      <c r="E21" s="13">
        <f>'CONTRACTACIO 1r TR 2025'!E21+'CONTRACTACIO 2n TR 2025'!E21+'CONTRACTACIO 3r TR 2025'!E21+'CONTRACTACIO 4t TR 2025'!E21</f>
        <v>0</v>
      </c>
      <c r="F21" s="21" t="str">
        <f t="shared" si="1"/>
        <v/>
      </c>
      <c r="G21" s="9">
        <f>'CONTRACTACIO 1r TR 2025'!G21+'CONTRACTACIO 2n TR 2025'!G21+'CONTRACTACIO 3r TR 2025'!G21+'CONTRACTACIO 4t TR 2025'!G21</f>
        <v>48</v>
      </c>
      <c r="H21" s="20">
        <f t="shared" si="2"/>
        <v>0.94117647058823528</v>
      </c>
      <c r="I21" s="13">
        <f>'CONTRACTACIO 1r TR 2025'!I21+'CONTRACTACIO 2n TR 2025'!I21+'CONTRACTACIO 3r TR 2025'!I21+'CONTRACTACIO 4t TR 2025'!I21</f>
        <v>235139.40999999997</v>
      </c>
      <c r="J21" s="13">
        <f>'CONTRACTACIO 1r TR 2025'!J21+'CONTRACTACIO 2n TR 2025'!J21+'CONTRACTACIO 3r TR 2025'!J21+'CONTRACTACIO 4t TR 2025'!J21</f>
        <v>283000.80000000005</v>
      </c>
      <c r="K21" s="21">
        <f t="shared" si="3"/>
        <v>0.61811378416051876</v>
      </c>
      <c r="L21" s="9">
        <f>'CONTRACTACIO 1r TR 2025'!L21+'CONTRACTACIO 2n TR 2025'!L21+'CONTRACTACIO 3r TR 2025'!L21+'CONTRACTACIO 4t TR 2025'!L21</f>
        <v>5</v>
      </c>
      <c r="M21" s="20">
        <f t="shared" si="4"/>
        <v>1</v>
      </c>
      <c r="N21" s="13">
        <f>'CONTRACTACIO 1r TR 2025'!N21+'CONTRACTACIO 2n TR 2025'!N21+'CONTRACTACIO 3r TR 2025'!N21+'CONTRACTACIO 4t TR 2025'!N21</f>
        <v>22882.2</v>
      </c>
      <c r="O21" s="13">
        <f>'CONTRACTACIO 1r TR 2025'!O21+'CONTRACTACIO 2n TR 2025'!O21+'CONTRACTACIO 3r TR 2025'!O21+'CONTRACTACIO 4t TR 2025'!O21</f>
        <v>27627.46</v>
      </c>
      <c r="P21" s="21">
        <f t="shared" si="5"/>
        <v>1</v>
      </c>
      <c r="Q21" s="9">
        <f>'CONTRACTACIO 1r TR 2025'!Q21+'CONTRACTACIO 2n TR 2025'!Q21+'CONTRACTACIO 3r TR 2025'!Q21+'CONTRACTACIO 4t TR 2025'!Q21</f>
        <v>0</v>
      </c>
      <c r="R21" s="20" t="str">
        <f t="shared" si="6"/>
        <v/>
      </c>
      <c r="S21" s="13">
        <f>'CONTRACTACIO 1r TR 2025'!S21+'CONTRACTACIO 2n TR 2025'!S21+'CONTRACTACIO 3r TR 2025'!S21+'CONTRACTACIO 4t TR 2025'!S21</f>
        <v>0</v>
      </c>
      <c r="T21" s="13">
        <f>'CONTRACTACIO 1r TR 2025'!T21+'CONTRACTACIO 2n TR 2025'!T21+'CONTRACTACIO 3r TR 2025'!T21+'CONTRACTACIO 4t TR 2025'!T21</f>
        <v>0</v>
      </c>
      <c r="U21" s="21" t="str">
        <f t="shared" si="7"/>
        <v/>
      </c>
      <c r="V21" s="9">
        <f>'CONTRACTACIO 1r TR 2025'!AA21+'CONTRACTACIO 2n TR 2025'!AA21+'CONTRACTACIO 3r TR 2025'!AA21+'CONTRACTACIO 4t TR 2025'!AA21</f>
        <v>0</v>
      </c>
      <c r="W21" s="20" t="str">
        <f t="shared" si="8"/>
        <v/>
      </c>
      <c r="X21" s="13">
        <f>'CONTRACTACIO 1r TR 2025'!AC21+'CONTRACTACIO 2n TR 2025'!AC21+'CONTRACTACIO 3r TR 2025'!AC21+'CONTRACTACIO 4t TR 2025'!AC21</f>
        <v>0</v>
      </c>
      <c r="Y21" s="13">
        <f>'CONTRACTACIO 1r TR 2025'!AD21+'CONTRACTACIO 2n TR 2025'!AD21+'CONTRACTACIO 3r TR 2025'!AD21+'CONTRACTACIO 4t TR 2025'!AD21</f>
        <v>0</v>
      </c>
      <c r="Z21" s="21" t="str">
        <f t="shared" si="9"/>
        <v/>
      </c>
      <c r="AA21" s="9">
        <f>'CONTRACTACIO 1r TR 2025'!V21+'CONTRACTACIO 2n TR 2025'!V21+'CONTRACTACIO 3r TR 2025'!V21+'CONTRACTACIO 4t TR 2025'!V21</f>
        <v>0</v>
      </c>
      <c r="AB21" s="20" t="str">
        <f t="shared" si="10"/>
        <v/>
      </c>
      <c r="AC21" s="13">
        <f>'CONTRACTACIO 1r TR 2025'!X21+'CONTRACTACIO 2n TR 2025'!X21+'CONTRACTACIO 3r TR 2025'!X21+'CONTRACTACIO 4t TR 2025'!X21</f>
        <v>0</v>
      </c>
      <c r="AD21" s="13">
        <f>'CONTRACTACIO 1r TR 2025'!Y21+'CONTRACTACIO 2n TR 2025'!Y21+'CONTRACTACIO 3r TR 2025'!Y21+'CONTRACTACIO 4t TR 2025'!Y21</f>
        <v>0</v>
      </c>
      <c r="AE21" s="21" t="str">
        <f t="shared" si="11"/>
        <v/>
      </c>
    </row>
    <row r="22" spans="1:31" s="40" customFormat="1" ht="39.950000000000003" hidden="1" customHeight="1" x14ac:dyDescent="0.25">
      <c r="A22" s="44" t="s">
        <v>35</v>
      </c>
      <c r="B22" s="9">
        <f>'CONTRACTACIO 1r TR 2025'!B22+'CONTRACTACIO 2n TR 2025'!B22+'CONTRACTACIO 3r TR 2025'!B22+'CONTRACTACIO 4t TR 2025'!B22</f>
        <v>0</v>
      </c>
      <c r="C22" s="20" t="str">
        <f t="shared" si="0"/>
        <v/>
      </c>
      <c r="D22" s="13">
        <f>'CONTRACTACIO 1r TR 2025'!D22+'CONTRACTACIO 2n TR 2025'!D22+'CONTRACTACIO 3r TR 2025'!D22+'CONTRACTACIO 4t TR 2025'!D22</f>
        <v>0</v>
      </c>
      <c r="E22" s="13">
        <f>'CONTRACTACIO 1r TR 2025'!E22+'CONTRACTACIO 2n TR 2025'!E22+'CONTRACTACIO 3r TR 2025'!E22+'CONTRACTACIO 4t TR 2025'!E22</f>
        <v>0</v>
      </c>
      <c r="F22" s="21" t="str">
        <f t="shared" si="1"/>
        <v/>
      </c>
      <c r="G22" s="9">
        <f>'CONTRACTACIO 1r TR 2025'!G22+'CONTRACTACIO 2n TR 2025'!G22+'CONTRACTACIO 3r TR 2025'!G22+'CONTRACTACIO 4t TR 2025'!G22</f>
        <v>0</v>
      </c>
      <c r="H22" s="20" t="str">
        <f t="shared" si="2"/>
        <v/>
      </c>
      <c r="I22" s="13">
        <f>'CONTRACTACIO 1r TR 2025'!I22+'CONTRACTACIO 2n TR 2025'!I22+'CONTRACTACIO 3r TR 2025'!I22+'CONTRACTACIO 4t TR 2025'!I22</f>
        <v>0</v>
      </c>
      <c r="J22" s="13">
        <f>'CONTRACTACIO 1r TR 2025'!J22+'CONTRACTACIO 2n TR 2025'!J22+'CONTRACTACIO 3r TR 2025'!J22+'CONTRACTACIO 4t TR 2025'!J22</f>
        <v>0</v>
      </c>
      <c r="K22" s="21" t="str">
        <f t="shared" si="3"/>
        <v/>
      </c>
      <c r="L22" s="9">
        <f>'CONTRACTACIO 1r TR 2025'!L22+'CONTRACTACIO 2n TR 2025'!L22+'CONTRACTACIO 3r TR 2025'!L22+'CONTRACTACIO 4t TR 2025'!L22</f>
        <v>0</v>
      </c>
      <c r="M22" s="20" t="str">
        <f t="shared" si="4"/>
        <v/>
      </c>
      <c r="N22" s="13">
        <f>'CONTRACTACIO 1r TR 2025'!N22+'CONTRACTACIO 2n TR 2025'!N22+'CONTRACTACIO 3r TR 2025'!N22+'CONTRACTACIO 4t TR 2025'!N22</f>
        <v>0</v>
      </c>
      <c r="O22" s="13">
        <f>'CONTRACTACIO 1r TR 2025'!O22+'CONTRACTACIO 2n TR 2025'!O22+'CONTRACTACIO 3r TR 2025'!O22+'CONTRACTACIO 4t TR 2025'!O22</f>
        <v>0</v>
      </c>
      <c r="P22" s="21" t="str">
        <f t="shared" si="5"/>
        <v/>
      </c>
      <c r="Q22" s="9">
        <f>'CONTRACTACIO 1r TR 2025'!Q22+'CONTRACTACIO 2n TR 2025'!Q22+'CONTRACTACIO 3r TR 2025'!Q22+'CONTRACTACIO 4t TR 2025'!Q22</f>
        <v>0</v>
      </c>
      <c r="R22" s="20" t="str">
        <f t="shared" si="6"/>
        <v/>
      </c>
      <c r="S22" s="13">
        <f>'CONTRACTACIO 1r TR 2025'!S22+'CONTRACTACIO 2n TR 2025'!S22+'CONTRACTACIO 3r TR 2025'!S22+'CONTRACTACIO 4t TR 2025'!S22</f>
        <v>0</v>
      </c>
      <c r="T22" s="13">
        <f>'CONTRACTACIO 1r TR 2025'!T22+'CONTRACTACIO 2n TR 2025'!T22+'CONTRACTACIO 3r TR 2025'!T22+'CONTRACTACIO 4t TR 2025'!T22</f>
        <v>0</v>
      </c>
      <c r="U22" s="21" t="str">
        <f t="shared" si="7"/>
        <v/>
      </c>
      <c r="V22" s="9">
        <f>'CONTRACTACIO 1r TR 2025'!AA22+'CONTRACTACIO 2n TR 2025'!AA22+'CONTRACTACIO 3r TR 2025'!AA22+'CONTRACTACIO 4t TR 2025'!AA22</f>
        <v>0</v>
      </c>
      <c r="W22" s="20" t="str">
        <f t="shared" si="8"/>
        <v/>
      </c>
      <c r="X22" s="13">
        <f>'CONTRACTACIO 1r TR 2025'!AC22+'CONTRACTACIO 2n TR 2025'!AC22+'CONTRACTACIO 3r TR 2025'!AC22+'CONTRACTACIO 4t TR 2025'!AC22</f>
        <v>0</v>
      </c>
      <c r="Y22" s="13">
        <f>'CONTRACTACIO 1r TR 2025'!AD22+'CONTRACTACIO 2n TR 2025'!AD22+'CONTRACTACIO 3r TR 2025'!AD22+'CONTRACTACIO 4t TR 2025'!AD22</f>
        <v>0</v>
      </c>
      <c r="Z22" s="21" t="str">
        <f t="shared" si="9"/>
        <v/>
      </c>
      <c r="AA22" s="9">
        <f>'CONTRACTACIO 1r TR 2025'!V22+'CONTRACTACIO 2n TR 2025'!V22+'CONTRACTACIO 3r TR 2025'!V22+'CONTRACTACIO 4t TR 2025'!V22</f>
        <v>0</v>
      </c>
      <c r="AB22" s="20" t="str">
        <f t="shared" si="10"/>
        <v/>
      </c>
      <c r="AC22" s="13">
        <f>'CONTRACTACIO 1r TR 2025'!X22+'CONTRACTACIO 2n TR 2025'!X22+'CONTRACTACIO 3r TR 2025'!X22+'CONTRACTACIO 4t TR 2025'!X22</f>
        <v>0</v>
      </c>
      <c r="AD22" s="13">
        <f>'CONTRACTACIO 1r TR 2025'!Y22+'CONTRACTACIO 2n TR 2025'!Y22+'CONTRACTACIO 3r TR 2025'!Y22+'CONTRACTACIO 4t TR 2025'!Y22</f>
        <v>0</v>
      </c>
      <c r="AE22" s="21" t="str">
        <f t="shared" si="11"/>
        <v/>
      </c>
    </row>
    <row r="23" spans="1:31" s="40" customFormat="1" ht="39.950000000000003" customHeight="1" x14ac:dyDescent="0.25">
      <c r="A23" s="86" t="s">
        <v>45</v>
      </c>
      <c r="B23" s="9">
        <f>'CONTRACTACIO 1r TR 2025'!B23+'CONTRACTACIO 2n TR 2025'!B23+'CONTRACTACIO 3r TR 2025'!B23+'CONTRACTACIO 4t TR 2025'!B23</f>
        <v>0</v>
      </c>
      <c r="C23" s="20" t="str">
        <f t="shared" si="0"/>
        <v/>
      </c>
      <c r="D23" s="13">
        <f>'CONTRACTACIO 1r TR 2025'!D23+'CONTRACTACIO 2n TR 2025'!D23+'CONTRACTACIO 3r TR 2025'!D23+'CONTRACTACIO 4t TR 2025'!D23</f>
        <v>0</v>
      </c>
      <c r="E23" s="14">
        <f>'CONTRACTACIO 1r TR 2025'!E23+'CONTRACTACIO 2n TR 2025'!E23+'CONTRACTACIO 3r TR 2025'!E23+'CONTRACTACIO 4t TR 2025'!E23</f>
        <v>0</v>
      </c>
      <c r="F23" s="21" t="str">
        <f t="shared" si="1"/>
        <v/>
      </c>
      <c r="G23" s="9">
        <f>'CONTRACTACIO 1r TR 2025'!G23+'CONTRACTACIO 2n TR 2025'!G23+'CONTRACTACIO 3r TR 2025'!G23+'CONTRACTACIO 4t TR 2025'!G23</f>
        <v>0</v>
      </c>
      <c r="H23" s="20" t="str">
        <f t="shared" si="2"/>
        <v/>
      </c>
      <c r="I23" s="13">
        <f>'CONTRACTACIO 1r TR 2025'!I23+'CONTRACTACIO 2n TR 2025'!I23+'CONTRACTACIO 3r TR 2025'!I23+'CONTRACTACIO 4t TR 2025'!I23</f>
        <v>0</v>
      </c>
      <c r="J23" s="14">
        <f>'CONTRACTACIO 1r TR 2025'!J23+'CONTRACTACIO 2n TR 2025'!J23+'CONTRACTACIO 3r TR 2025'!J23+'CONTRACTACIO 4t TR 2025'!J23</f>
        <v>0</v>
      </c>
      <c r="K23" s="21" t="str">
        <f t="shared" si="3"/>
        <v/>
      </c>
      <c r="L23" s="9">
        <f>'CONTRACTACIO 1r TR 2025'!L23+'CONTRACTACIO 2n TR 2025'!L23+'CONTRACTACIO 3r TR 2025'!L23+'CONTRACTACIO 4t TR 2025'!L23</f>
        <v>0</v>
      </c>
      <c r="M23" s="20" t="str">
        <f t="shared" si="4"/>
        <v/>
      </c>
      <c r="N23" s="13">
        <f>'CONTRACTACIO 1r TR 2025'!N23+'CONTRACTACIO 2n TR 2025'!N23+'CONTRACTACIO 3r TR 2025'!N23+'CONTRACTACIO 4t TR 2025'!N23</f>
        <v>0</v>
      </c>
      <c r="O23" s="14">
        <f>'CONTRACTACIO 1r TR 2025'!O23+'CONTRACTACIO 2n TR 2025'!O23+'CONTRACTACIO 3r TR 2025'!O23+'CONTRACTACIO 4t TR 2025'!O23</f>
        <v>0</v>
      </c>
      <c r="P23" s="21" t="str">
        <f t="shared" si="5"/>
        <v/>
      </c>
      <c r="Q23" s="9">
        <f>'CONTRACTACIO 1r TR 2025'!Q23+'CONTRACTACIO 2n TR 2025'!Q23+'CONTRACTACIO 3r TR 2025'!Q23+'CONTRACTACIO 4t TR 2025'!Q23</f>
        <v>0</v>
      </c>
      <c r="R23" s="20" t="str">
        <f t="shared" si="6"/>
        <v/>
      </c>
      <c r="S23" s="13">
        <f>'CONTRACTACIO 1r TR 2025'!S23+'CONTRACTACIO 2n TR 2025'!S23+'CONTRACTACIO 3r TR 2025'!S23+'CONTRACTACIO 4t TR 2025'!S23</f>
        <v>0</v>
      </c>
      <c r="T23" s="14">
        <f>'CONTRACTACIO 1r TR 2025'!T23+'CONTRACTACIO 2n TR 2025'!T23+'CONTRACTACIO 3r TR 2025'!T23+'CONTRACTACIO 4t TR 2025'!T23</f>
        <v>0</v>
      </c>
      <c r="U23" s="21" t="str">
        <f t="shared" si="7"/>
        <v/>
      </c>
      <c r="V23" s="9">
        <f>'CONTRACTACIO 1r TR 2025'!AA23+'CONTRACTACIO 2n TR 2025'!AA23+'CONTRACTACIO 3r TR 2025'!AA23+'CONTRACTACIO 4t TR 2025'!AA23</f>
        <v>0</v>
      </c>
      <c r="W23" s="20" t="str">
        <f t="shared" si="8"/>
        <v/>
      </c>
      <c r="X23" s="13">
        <f>'CONTRACTACIO 1r TR 2025'!AC23+'CONTRACTACIO 2n TR 2025'!AC23+'CONTRACTACIO 3r TR 2025'!AC23+'CONTRACTACIO 4t TR 2025'!AC23</f>
        <v>0</v>
      </c>
      <c r="Y23" s="14">
        <f>'CONTRACTACIO 1r TR 2025'!AD23+'CONTRACTACIO 2n TR 2025'!AD23+'CONTRACTACIO 3r TR 2025'!AD23+'CONTRACTACIO 4t TR 2025'!AD23</f>
        <v>0</v>
      </c>
      <c r="Z23" s="21" t="str">
        <f t="shared" si="9"/>
        <v/>
      </c>
      <c r="AA23" s="9">
        <f>'CONTRACTACIO 1r TR 2025'!V23+'CONTRACTACIO 2n TR 2025'!V23+'CONTRACTACIO 3r TR 2025'!V23+'CONTRACTACIO 4t TR 2025'!V23</f>
        <v>0</v>
      </c>
      <c r="AB23" s="20" t="str">
        <f t="shared" si="10"/>
        <v/>
      </c>
      <c r="AC23" s="13">
        <f>'CONTRACTACIO 1r TR 2025'!X23+'CONTRACTACIO 2n TR 2025'!X23+'CONTRACTACIO 3r TR 2025'!X23+'CONTRACTACIO 4t TR 2025'!X23</f>
        <v>0</v>
      </c>
      <c r="AD23" s="14">
        <f>'CONTRACTACIO 1r TR 2025'!Y23+'CONTRACTACIO 2n TR 2025'!Y23+'CONTRACTACIO 3r TR 2025'!Y23+'CONTRACTACIO 4t TR 2025'!Y23</f>
        <v>0</v>
      </c>
      <c r="AE23" s="21" t="str">
        <f t="shared" si="11"/>
        <v/>
      </c>
    </row>
    <row r="24" spans="1:31" s="40" customFormat="1" ht="39.950000000000003" customHeight="1" x14ac:dyDescent="0.25">
      <c r="A24" s="88" t="s">
        <v>47</v>
      </c>
      <c r="B24" s="77">
        <f>'CONTRACTACIO 1r TR 2025'!B24+'CONTRACTACIO 2n TR 2025'!B24+'CONTRACTACIO 3r TR 2025'!B24+'CONTRACTACIO 4t TR 2025'!B24</f>
        <v>0</v>
      </c>
      <c r="C24" s="62" t="str">
        <f t="shared" si="0"/>
        <v/>
      </c>
      <c r="D24" s="73">
        <f>'CONTRACTACIO 1r TR 2025'!D24+'CONTRACTACIO 2n TR 2025'!D24+'CONTRACTACIO 3r TR 2025'!D24+'CONTRACTACIO 4t TR 2025'!D24</f>
        <v>0</v>
      </c>
      <c r="E24" s="74">
        <f>'CONTRACTACIO 1r TR 2025'!E24+'CONTRACTACIO 2n TR 2025'!E24+'CONTRACTACIO 3r TR 2025'!E24+'CONTRACTACIO 4t TR 2025'!E24</f>
        <v>0</v>
      </c>
      <c r="F24" s="63" t="str">
        <f t="shared" si="1"/>
        <v/>
      </c>
      <c r="G24" s="77">
        <f>'CONTRACTACIO 1r TR 2025'!G24+'CONTRACTACIO 2n TR 2025'!G24+'CONTRACTACIO 3r TR 2025'!G24+'CONTRACTACIO 4t TR 2025'!G24</f>
        <v>0</v>
      </c>
      <c r="H24" s="62" t="str">
        <f t="shared" si="2"/>
        <v/>
      </c>
      <c r="I24" s="73">
        <f>'CONTRACTACIO 1r TR 2025'!I24+'CONTRACTACIO 2n TR 2025'!I24+'CONTRACTACIO 3r TR 2025'!I24+'CONTRACTACIO 4t TR 2025'!I24</f>
        <v>0</v>
      </c>
      <c r="J24" s="74">
        <f>'CONTRACTACIO 1r TR 2025'!J24+'CONTRACTACIO 2n TR 2025'!J24+'CONTRACTACIO 3r TR 2025'!J24+'CONTRACTACIO 4t TR 2025'!J24</f>
        <v>0</v>
      </c>
      <c r="K24" s="63" t="str">
        <f t="shared" si="3"/>
        <v/>
      </c>
      <c r="L24" s="77">
        <f>'CONTRACTACIO 1r TR 2025'!L24+'CONTRACTACIO 2n TR 2025'!L24+'CONTRACTACIO 3r TR 2025'!L24+'CONTRACTACIO 4t TR 2025'!L24</f>
        <v>0</v>
      </c>
      <c r="M24" s="62" t="str">
        <f t="shared" si="4"/>
        <v/>
      </c>
      <c r="N24" s="73">
        <f>'CONTRACTACIO 1r TR 2025'!N24+'CONTRACTACIO 2n TR 2025'!N24+'CONTRACTACIO 3r TR 2025'!N24+'CONTRACTACIO 4t TR 2025'!N24</f>
        <v>0</v>
      </c>
      <c r="O24" s="74">
        <f>'CONTRACTACIO 1r TR 2025'!O24+'CONTRACTACIO 2n TR 2025'!O24+'CONTRACTACIO 3r TR 2025'!O24+'CONTRACTACIO 4t TR 2025'!O24</f>
        <v>0</v>
      </c>
      <c r="P24" s="63" t="str">
        <f t="shared" si="5"/>
        <v/>
      </c>
      <c r="Q24" s="77">
        <f>'CONTRACTACIO 1r TR 2025'!Q24+'CONTRACTACIO 2n TR 2025'!Q24+'CONTRACTACIO 3r TR 2025'!Q24+'CONTRACTACIO 4t TR 2025'!Q24</f>
        <v>0</v>
      </c>
      <c r="R24" s="62" t="str">
        <f t="shared" si="6"/>
        <v/>
      </c>
      <c r="S24" s="73">
        <f>'CONTRACTACIO 1r TR 2025'!S24+'CONTRACTACIO 2n TR 2025'!S24+'CONTRACTACIO 3r TR 2025'!S24+'CONTRACTACIO 4t TR 2025'!S24</f>
        <v>0</v>
      </c>
      <c r="T24" s="74">
        <f>'CONTRACTACIO 1r TR 2025'!T24+'CONTRACTACIO 2n TR 2025'!T24+'CONTRACTACIO 3r TR 2025'!T24+'CONTRACTACIO 4t TR 2025'!T24</f>
        <v>0</v>
      </c>
      <c r="U24" s="63" t="str">
        <f t="shared" si="7"/>
        <v/>
      </c>
      <c r="V24" s="77">
        <f>'CONTRACTACIO 1r TR 2025'!AA24+'CONTRACTACIO 2n TR 2025'!AA24+'CONTRACTACIO 3r TR 2025'!AA24+'CONTRACTACIO 4t TR 2025'!AA24</f>
        <v>0</v>
      </c>
      <c r="W24" s="62" t="str">
        <f t="shared" si="8"/>
        <v/>
      </c>
      <c r="X24" s="73">
        <f>'CONTRACTACIO 1r TR 2025'!AC24+'CONTRACTACIO 2n TR 2025'!AC24+'CONTRACTACIO 3r TR 2025'!AC24+'CONTRACTACIO 4t TR 2025'!AC24</f>
        <v>0</v>
      </c>
      <c r="Y24" s="74">
        <f>'CONTRACTACIO 1r TR 2025'!AD24+'CONTRACTACIO 2n TR 2025'!AD24+'CONTRACTACIO 3r TR 2025'!AD24+'CONTRACTACIO 4t TR 2025'!AD24</f>
        <v>0</v>
      </c>
      <c r="Z24" s="63" t="str">
        <f t="shared" si="9"/>
        <v/>
      </c>
      <c r="AA24" s="77">
        <f>'CONTRACTACIO 1r TR 2025'!V24+'CONTRACTACIO 2n TR 2025'!V24+'CONTRACTACIO 3r TR 2025'!V24+'CONTRACTACIO 4t TR 2025'!V24</f>
        <v>0</v>
      </c>
      <c r="AB24" s="20" t="str">
        <f t="shared" si="10"/>
        <v/>
      </c>
      <c r="AC24" s="73">
        <f>'CONTRACTACIO 1r TR 2025'!X24+'CONTRACTACIO 2n TR 2025'!X24+'CONTRACTACIO 3r TR 2025'!X24+'CONTRACTACIO 4t TR 2025'!X24</f>
        <v>0</v>
      </c>
      <c r="AD24" s="74">
        <f>'CONTRACTACIO 1r TR 2025'!Y24+'CONTRACTACIO 2n TR 2025'!Y24+'CONTRACTACIO 3r TR 2025'!Y24+'CONTRACTACIO 4t TR 2025'!Y24</f>
        <v>0</v>
      </c>
      <c r="AE24" s="63" t="str">
        <f t="shared" si="11"/>
        <v/>
      </c>
    </row>
    <row r="25" spans="1:31" s="40" customFormat="1" ht="39.950000000000003" customHeight="1" x14ac:dyDescent="0.25">
      <c r="A25" s="88" t="s">
        <v>53</v>
      </c>
      <c r="B25" s="77">
        <f>'CONTRACTACIO 1r TR 2025'!B25+'CONTRACTACIO 2n TR 2025'!B25+'CONTRACTACIO 3r TR 2025'!B25+'CONTRACTACIO 4t TR 2025'!B25</f>
        <v>0</v>
      </c>
      <c r="C25" s="62" t="str">
        <f t="shared" si="0"/>
        <v/>
      </c>
      <c r="D25" s="73">
        <f>'CONTRACTACIO 1r TR 2025'!D25+'CONTRACTACIO 2n TR 2025'!D25+'CONTRACTACIO 3r TR 2025'!D25+'CONTRACTACIO 4t TR 2025'!D25</f>
        <v>0</v>
      </c>
      <c r="E25" s="74">
        <f>'CONTRACTACIO 1r TR 2025'!E25+'CONTRACTACIO 2n TR 2025'!E25+'CONTRACTACIO 3r TR 2025'!E25+'CONTRACTACIO 4t TR 2025'!E25</f>
        <v>0</v>
      </c>
      <c r="F25" s="63" t="str">
        <f t="shared" si="1"/>
        <v/>
      </c>
      <c r="G25" s="77">
        <f>'CONTRACTACIO 1r TR 2025'!G25+'CONTRACTACIO 2n TR 2025'!G25+'CONTRACTACIO 3r TR 2025'!G25+'CONTRACTACIO 4t TR 2025'!G25</f>
        <v>0</v>
      </c>
      <c r="H25" s="62" t="str">
        <f t="shared" si="2"/>
        <v/>
      </c>
      <c r="I25" s="73">
        <f>'CONTRACTACIO 1r TR 2025'!I25+'CONTRACTACIO 2n TR 2025'!I25+'CONTRACTACIO 3r TR 2025'!I25+'CONTRACTACIO 4t TR 2025'!I25</f>
        <v>0</v>
      </c>
      <c r="J25" s="74">
        <f>'CONTRACTACIO 1r TR 2025'!J25+'CONTRACTACIO 2n TR 2025'!J25+'CONTRACTACIO 3r TR 2025'!J25+'CONTRACTACIO 4t TR 2025'!J25</f>
        <v>0</v>
      </c>
      <c r="K25" s="63" t="str">
        <f t="shared" si="3"/>
        <v/>
      </c>
      <c r="L25" s="77">
        <f>'CONTRACTACIO 1r TR 2025'!L25+'CONTRACTACIO 2n TR 2025'!L25+'CONTRACTACIO 3r TR 2025'!L25+'CONTRACTACIO 4t TR 2025'!L25</f>
        <v>0</v>
      </c>
      <c r="M25" s="62" t="str">
        <f t="shared" si="4"/>
        <v/>
      </c>
      <c r="N25" s="73">
        <f>'CONTRACTACIO 1r TR 2025'!N25+'CONTRACTACIO 2n TR 2025'!N25+'CONTRACTACIO 3r TR 2025'!N25+'CONTRACTACIO 4t TR 2025'!N25</f>
        <v>0</v>
      </c>
      <c r="O25" s="74">
        <f>'CONTRACTACIO 1r TR 2025'!O25+'CONTRACTACIO 2n TR 2025'!O25+'CONTRACTACIO 3r TR 2025'!O25+'CONTRACTACIO 4t TR 2025'!O25</f>
        <v>0</v>
      </c>
      <c r="P25" s="63" t="str">
        <f t="shared" si="5"/>
        <v/>
      </c>
      <c r="Q25" s="77">
        <f>'CONTRACTACIO 1r TR 2025'!Q25+'CONTRACTACIO 2n TR 2025'!Q25+'CONTRACTACIO 3r TR 2025'!Q25+'CONTRACTACIO 4t TR 2025'!Q25</f>
        <v>0</v>
      </c>
      <c r="R25" s="62" t="str">
        <f t="shared" si="6"/>
        <v/>
      </c>
      <c r="S25" s="73">
        <f>'CONTRACTACIO 1r TR 2025'!S25+'CONTRACTACIO 2n TR 2025'!S25+'CONTRACTACIO 3r TR 2025'!S25+'CONTRACTACIO 4t TR 2025'!S25</f>
        <v>0</v>
      </c>
      <c r="T25" s="74">
        <f>'CONTRACTACIO 1r TR 2025'!T25+'CONTRACTACIO 2n TR 2025'!T25+'CONTRACTACIO 3r TR 2025'!T25+'CONTRACTACIO 4t TR 2025'!T25</f>
        <v>0</v>
      </c>
      <c r="U25" s="63" t="str">
        <f t="shared" si="7"/>
        <v/>
      </c>
      <c r="V25" s="77">
        <f>'CONTRACTACIO 1r TR 2025'!AA25+'CONTRACTACIO 2n TR 2025'!AA25+'CONTRACTACIO 3r TR 2025'!AA25+'CONTRACTACIO 4t TR 2025'!AA25</f>
        <v>0</v>
      </c>
      <c r="W25" s="62" t="str">
        <f t="shared" si="8"/>
        <v/>
      </c>
      <c r="X25" s="73">
        <f>'CONTRACTACIO 1r TR 2025'!AC25+'CONTRACTACIO 2n TR 2025'!AC25+'CONTRACTACIO 3r TR 2025'!AC25+'CONTRACTACIO 4t TR 2025'!AC25</f>
        <v>0</v>
      </c>
      <c r="Y25" s="74">
        <f>'CONTRACTACIO 1r TR 2025'!AD25+'CONTRACTACIO 2n TR 2025'!AD25+'CONTRACTACIO 3r TR 2025'!AD25+'CONTRACTACIO 4t TR 2025'!AD25</f>
        <v>0</v>
      </c>
      <c r="Z25" s="63" t="str">
        <f t="shared" si="9"/>
        <v/>
      </c>
      <c r="AA25" s="77">
        <f>'CONTRACTACIO 1r TR 2025'!V25+'CONTRACTACIO 2n TR 2025'!V25+'CONTRACTACIO 3r TR 2025'!V25+'CONTRACTACIO 4t TR 2025'!V25</f>
        <v>0</v>
      </c>
      <c r="AB25" s="20" t="str">
        <f t="shared" si="10"/>
        <v/>
      </c>
      <c r="AC25" s="73">
        <f>'CONTRACTACIO 1r TR 2025'!X25+'CONTRACTACIO 2n TR 2025'!X25+'CONTRACTACIO 3r TR 2025'!X25+'CONTRACTACIO 4t TR 2025'!X25</f>
        <v>0</v>
      </c>
      <c r="AD25" s="74">
        <f>'CONTRACTACIO 1r TR 2025'!Y25+'CONTRACTACIO 2n TR 2025'!Y25+'CONTRACTACIO 3r TR 2025'!Y25+'CONTRACTACIO 4t TR 2025'!Y25</f>
        <v>0</v>
      </c>
      <c r="AE25" s="63" t="str">
        <f t="shared" si="11"/>
        <v/>
      </c>
    </row>
    <row r="26" spans="1:31" s="40" customFormat="1" ht="36" customHeight="1" x14ac:dyDescent="0.25">
      <c r="A26" s="90" t="s">
        <v>52</v>
      </c>
      <c r="B26" s="77">
        <f>'CONTRACTACIO 1r TR 2025'!B26+'CONTRACTACIO 2n TR 2025'!B26+'CONTRACTACIO 3r TR 2025'!B26+'CONTRACTACIO 4t TR 2025'!B26</f>
        <v>0</v>
      </c>
      <c r="C26" s="62" t="str">
        <f t="shared" si="0"/>
        <v/>
      </c>
      <c r="D26" s="73">
        <f>'CONTRACTACIO 1r TR 2025'!D26+'CONTRACTACIO 2n TR 2025'!D26+'CONTRACTACIO 3r TR 2025'!D26+'CONTRACTACIO 4t TR 2025'!D26</f>
        <v>0</v>
      </c>
      <c r="E26" s="74">
        <f>'CONTRACTACIO 1r TR 2025'!E26+'CONTRACTACIO 2n TR 2025'!E26+'CONTRACTACIO 3r TR 2025'!E26+'CONTRACTACIO 4t TR 2025'!E26</f>
        <v>0</v>
      </c>
      <c r="F26" s="63" t="str">
        <f t="shared" si="1"/>
        <v/>
      </c>
      <c r="G26" s="77">
        <f>'CONTRACTACIO 1r TR 2025'!G26+'CONTRACTACIO 2n TR 2025'!G26+'CONTRACTACIO 3r TR 2025'!G26+'CONTRACTACIO 4t TR 2025'!G26</f>
        <v>0</v>
      </c>
      <c r="H26" s="62" t="str">
        <f t="shared" si="2"/>
        <v/>
      </c>
      <c r="I26" s="73">
        <f>'CONTRACTACIO 1r TR 2025'!I26+'CONTRACTACIO 2n TR 2025'!I26+'CONTRACTACIO 3r TR 2025'!I26+'CONTRACTACIO 4t TR 2025'!I26</f>
        <v>0</v>
      </c>
      <c r="J26" s="74">
        <f>'CONTRACTACIO 1r TR 2025'!J26+'CONTRACTACIO 2n TR 2025'!J26+'CONTRACTACIO 3r TR 2025'!J26+'CONTRACTACIO 4t TR 2025'!J26</f>
        <v>0</v>
      </c>
      <c r="K26" s="63" t="str">
        <f t="shared" si="3"/>
        <v/>
      </c>
      <c r="L26" s="77">
        <f>'CONTRACTACIO 1r TR 2025'!L26+'CONTRACTACIO 2n TR 2025'!L26+'CONTRACTACIO 3r TR 2025'!L26+'CONTRACTACIO 4t TR 2025'!L26</f>
        <v>0</v>
      </c>
      <c r="M26" s="62" t="str">
        <f t="shared" si="4"/>
        <v/>
      </c>
      <c r="N26" s="73">
        <f>'CONTRACTACIO 1r TR 2025'!N26+'CONTRACTACIO 2n TR 2025'!N26+'CONTRACTACIO 3r TR 2025'!N26+'CONTRACTACIO 4t TR 2025'!N26</f>
        <v>0</v>
      </c>
      <c r="O26" s="74">
        <f>'CONTRACTACIO 1r TR 2025'!O26+'CONTRACTACIO 2n TR 2025'!O26+'CONTRACTACIO 3r TR 2025'!O26+'CONTRACTACIO 4t TR 2025'!O26</f>
        <v>0</v>
      </c>
      <c r="P26" s="63" t="str">
        <f t="shared" si="5"/>
        <v/>
      </c>
      <c r="Q26" s="77">
        <f>'CONTRACTACIO 1r TR 2025'!Q26+'CONTRACTACIO 2n TR 2025'!Q26+'CONTRACTACIO 3r TR 2025'!Q26+'CONTRACTACIO 4t TR 2025'!Q26</f>
        <v>0</v>
      </c>
      <c r="R26" s="62" t="str">
        <f t="shared" si="6"/>
        <v/>
      </c>
      <c r="S26" s="73">
        <f>'CONTRACTACIO 1r TR 2025'!S26+'CONTRACTACIO 2n TR 2025'!S26+'CONTRACTACIO 3r TR 2025'!S26+'CONTRACTACIO 4t TR 2025'!S26</f>
        <v>0</v>
      </c>
      <c r="T26" s="74">
        <f>'CONTRACTACIO 1r TR 2025'!T26+'CONTRACTACIO 2n TR 2025'!T26+'CONTRACTACIO 3r TR 2025'!T26+'CONTRACTACIO 4t TR 2025'!T26</f>
        <v>0</v>
      </c>
      <c r="U26" s="63" t="str">
        <f t="shared" si="7"/>
        <v/>
      </c>
      <c r="V26" s="77">
        <f>'CONTRACTACIO 1r TR 2025'!AA26+'CONTRACTACIO 2n TR 2025'!AA26+'CONTRACTACIO 3r TR 2025'!AA26+'CONTRACTACIO 4t TR 2025'!AA26</f>
        <v>0</v>
      </c>
      <c r="W26" s="62" t="str">
        <f t="shared" si="8"/>
        <v/>
      </c>
      <c r="X26" s="73">
        <f>'CONTRACTACIO 1r TR 2025'!AC26+'CONTRACTACIO 2n TR 2025'!AC26+'CONTRACTACIO 3r TR 2025'!AC26+'CONTRACTACIO 4t TR 2025'!AC26</f>
        <v>0</v>
      </c>
      <c r="Y26" s="74">
        <f>'CONTRACTACIO 1r TR 2025'!AD26+'CONTRACTACIO 2n TR 2025'!AD26+'CONTRACTACIO 3r TR 2025'!AD26+'CONTRACTACIO 4t TR 2025'!AD26</f>
        <v>0</v>
      </c>
      <c r="Z26" s="63" t="str">
        <f t="shared" si="9"/>
        <v/>
      </c>
      <c r="AA26" s="77">
        <f>'CONTRACTACIO 1r TR 2025'!V26+'CONTRACTACIO 2n TR 2025'!V26+'CONTRACTACIO 3r TR 2025'!V26+'CONTRACTACIO 4t TR 2025'!V26</f>
        <v>0</v>
      </c>
      <c r="AB26" s="20" t="str">
        <f t="shared" si="10"/>
        <v/>
      </c>
      <c r="AC26" s="73">
        <f>'CONTRACTACIO 1r TR 2025'!X26+'CONTRACTACIO 2n TR 2025'!X26+'CONTRACTACIO 3r TR 2025'!X26+'CONTRACTACIO 4t TR 2025'!X26</f>
        <v>0</v>
      </c>
      <c r="AD26" s="74">
        <f>'CONTRACTACIO 1r TR 2025'!Y26+'CONTRACTACIO 2n TR 2025'!Y26+'CONTRACTACIO 3r TR 2025'!Y26+'CONTRACTACIO 4t TR 2025'!Y26</f>
        <v>0</v>
      </c>
      <c r="AE26" s="63" t="str">
        <f t="shared" si="11"/>
        <v/>
      </c>
    </row>
    <row r="27" spans="1:31" ht="33" customHeight="1" thickBot="1" x14ac:dyDescent="0.3">
      <c r="A27" s="78" t="s">
        <v>0</v>
      </c>
      <c r="B27" s="16">
        <f t="shared" ref="B27:AE27" si="12">SUM(B13:B26)</f>
        <v>0</v>
      </c>
      <c r="C27" s="17">
        <f t="shared" si="12"/>
        <v>0</v>
      </c>
      <c r="D27" s="18">
        <f t="shared" si="12"/>
        <v>0</v>
      </c>
      <c r="E27" s="18">
        <f t="shared" si="12"/>
        <v>0</v>
      </c>
      <c r="F27" s="19">
        <f t="shared" si="12"/>
        <v>0</v>
      </c>
      <c r="G27" s="16">
        <f t="shared" si="12"/>
        <v>51</v>
      </c>
      <c r="H27" s="17">
        <f t="shared" si="12"/>
        <v>1</v>
      </c>
      <c r="I27" s="18">
        <f t="shared" si="12"/>
        <v>379639.41</v>
      </c>
      <c r="J27" s="18">
        <f t="shared" si="12"/>
        <v>457845.80000000005</v>
      </c>
      <c r="K27" s="19">
        <f t="shared" si="12"/>
        <v>1</v>
      </c>
      <c r="L27" s="16">
        <f t="shared" si="12"/>
        <v>5</v>
      </c>
      <c r="M27" s="17">
        <f t="shared" si="12"/>
        <v>1</v>
      </c>
      <c r="N27" s="18">
        <f t="shared" si="12"/>
        <v>22882.2</v>
      </c>
      <c r="O27" s="18">
        <f t="shared" si="12"/>
        <v>27627.46</v>
      </c>
      <c r="P27" s="19">
        <f t="shared" si="12"/>
        <v>1</v>
      </c>
      <c r="Q27" s="16">
        <f t="shared" si="12"/>
        <v>0</v>
      </c>
      <c r="R27" s="17">
        <f t="shared" si="12"/>
        <v>0</v>
      </c>
      <c r="S27" s="18">
        <f t="shared" si="12"/>
        <v>0</v>
      </c>
      <c r="T27" s="18">
        <f t="shared" si="12"/>
        <v>0</v>
      </c>
      <c r="U27" s="19">
        <f t="shared" si="12"/>
        <v>0</v>
      </c>
      <c r="V27" s="16">
        <f t="shared" si="12"/>
        <v>0</v>
      </c>
      <c r="W27" s="17">
        <f t="shared" si="12"/>
        <v>0</v>
      </c>
      <c r="X27" s="18">
        <f t="shared" si="12"/>
        <v>0</v>
      </c>
      <c r="Y27" s="18">
        <f t="shared" si="12"/>
        <v>0</v>
      </c>
      <c r="Z27" s="19">
        <f t="shared" si="12"/>
        <v>0</v>
      </c>
      <c r="AA27" s="16">
        <f t="shared" si="12"/>
        <v>0</v>
      </c>
      <c r="AB27" s="17">
        <f t="shared" si="12"/>
        <v>0</v>
      </c>
      <c r="AC27" s="18">
        <f t="shared" si="12"/>
        <v>0</v>
      </c>
      <c r="AD27" s="18">
        <f t="shared" si="12"/>
        <v>0</v>
      </c>
      <c r="AE27" s="19">
        <f t="shared" si="12"/>
        <v>0</v>
      </c>
    </row>
    <row r="28" spans="1:31" s="24" customFormat="1" ht="18.600000000000001" customHeight="1" x14ac:dyDescent="0.25">
      <c r="B28" s="25"/>
      <c r="H28" s="25"/>
      <c r="N28" s="25"/>
    </row>
    <row r="29" spans="1:31" s="47" customFormat="1" ht="34.15" hidden="1" customHeight="1" x14ac:dyDescent="0.25">
      <c r="A29" s="158" t="s">
        <v>60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19.149999999999999" hidden="1" customHeight="1" x14ac:dyDescent="0.25">
      <c r="A30" s="159" t="s">
        <v>59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45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47" customFormat="1" ht="43.9" customHeight="1" x14ac:dyDescent="0.25">
      <c r="A31" s="154" t="s">
        <v>36</v>
      </c>
      <c r="B31" s="154"/>
      <c r="C31" s="154"/>
      <c r="D31" s="154"/>
      <c r="E31" s="154"/>
      <c r="F31" s="154"/>
      <c r="G31" s="154"/>
      <c r="H31" s="154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6"/>
      <c r="W31" s="46"/>
      <c r="X31" s="46"/>
      <c r="AC31" s="46"/>
      <c r="AD31" s="46"/>
      <c r="AE31" s="46"/>
    </row>
    <row r="32" spans="1:31" s="51" customFormat="1" ht="21.6" customHeight="1" thickBot="1" x14ac:dyDescent="0.3">
      <c r="A32" s="68"/>
      <c r="B32" s="68"/>
      <c r="C32" s="68"/>
      <c r="D32" s="68"/>
      <c r="E32" s="68"/>
      <c r="F32" s="68"/>
      <c r="G32" s="50"/>
      <c r="H32" s="50"/>
      <c r="I32" s="48"/>
      <c r="J32" s="48"/>
      <c r="K32" s="48"/>
      <c r="L32" s="68"/>
      <c r="M32" s="49"/>
      <c r="N32" s="45"/>
      <c r="O32" s="45"/>
      <c r="P32" s="48"/>
      <c r="Q32" s="48"/>
      <c r="R32" s="68"/>
      <c r="S32" s="45"/>
      <c r="T32" s="45"/>
      <c r="U32" s="45"/>
      <c r="V32" s="45"/>
      <c r="W32" s="45"/>
      <c r="X32" s="45"/>
      <c r="Y32" s="47"/>
      <c r="Z32" s="47"/>
      <c r="AA32" s="47"/>
      <c r="AB32" s="47"/>
      <c r="AC32" s="45"/>
      <c r="AD32" s="45"/>
      <c r="AE32" s="45"/>
    </row>
    <row r="33" spans="1:33" s="51" customFormat="1" ht="18" customHeight="1" x14ac:dyDescent="0.25">
      <c r="A33" s="165" t="s">
        <v>10</v>
      </c>
      <c r="B33" s="168" t="s">
        <v>17</v>
      </c>
      <c r="C33" s="169"/>
      <c r="D33" s="169"/>
      <c r="E33" s="169"/>
      <c r="F33" s="170"/>
      <c r="G33" s="24"/>
      <c r="H33" s="47"/>
      <c r="I33" s="47"/>
      <c r="J33" s="174" t="s">
        <v>15</v>
      </c>
      <c r="K33" s="175"/>
      <c r="L33" s="168" t="s">
        <v>16</v>
      </c>
      <c r="M33" s="169"/>
      <c r="N33" s="169"/>
      <c r="O33" s="169"/>
      <c r="P33" s="170"/>
      <c r="Q33" s="48"/>
      <c r="R33" s="68"/>
      <c r="S33" s="45"/>
      <c r="T33" s="45"/>
      <c r="U33" s="45"/>
      <c r="V33" s="48"/>
      <c r="W33" s="48"/>
      <c r="X33" s="68"/>
      <c r="Y33" s="47"/>
      <c r="Z33" s="47"/>
      <c r="AA33" s="47"/>
      <c r="AB33" s="47"/>
      <c r="AC33" s="48"/>
      <c r="AD33" s="48"/>
      <c r="AE33" s="68"/>
    </row>
    <row r="34" spans="1:33" s="47" customFormat="1" ht="18" customHeight="1" thickBot="1" x14ac:dyDescent="0.3">
      <c r="A34" s="166"/>
      <c r="B34" s="171"/>
      <c r="C34" s="172"/>
      <c r="D34" s="172"/>
      <c r="E34" s="172"/>
      <c r="F34" s="173"/>
      <c r="G34" s="24"/>
      <c r="J34" s="176"/>
      <c r="K34" s="177"/>
      <c r="L34" s="180"/>
      <c r="M34" s="181"/>
      <c r="N34" s="181"/>
      <c r="O34" s="181"/>
      <c r="P34" s="182"/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47" customFormat="1" ht="40.15" customHeight="1" thickBot="1" x14ac:dyDescent="0.3">
      <c r="A35" s="167"/>
      <c r="B35" s="52" t="s">
        <v>14</v>
      </c>
      <c r="C35" s="33" t="s">
        <v>8</v>
      </c>
      <c r="D35" s="34" t="s">
        <v>48</v>
      </c>
      <c r="E35" s="35" t="s">
        <v>49</v>
      </c>
      <c r="F35" s="53" t="s">
        <v>9</v>
      </c>
      <c r="G35" s="24"/>
      <c r="H35" s="24"/>
      <c r="I35" s="24"/>
      <c r="J35" s="178"/>
      <c r="K35" s="179"/>
      <c r="L35" s="52" t="s">
        <v>14</v>
      </c>
      <c r="M35" s="33" t="s">
        <v>8</v>
      </c>
      <c r="N35" s="34" t="s">
        <v>48</v>
      </c>
      <c r="O35" s="35" t="s">
        <v>49</v>
      </c>
      <c r="P35" s="53" t="s">
        <v>9</v>
      </c>
      <c r="Q35" s="48"/>
      <c r="R35" s="68"/>
      <c r="S35" s="45"/>
      <c r="T35" s="45"/>
      <c r="U35" s="45"/>
      <c r="V35" s="48"/>
      <c r="W35" s="48"/>
      <c r="X35" s="68"/>
      <c r="AC35" s="48"/>
      <c r="AD35" s="48"/>
      <c r="AE35" s="68"/>
    </row>
    <row r="36" spans="1:33" s="24" customFormat="1" ht="47.45" customHeight="1" x14ac:dyDescent="0.25">
      <c r="A36" s="39" t="s">
        <v>25</v>
      </c>
      <c r="B36" s="9">
        <f t="shared" ref="B36:B46" si="13">B13+G13+L13+Q13+V13+AA13</f>
        <v>3</v>
      </c>
      <c r="C36" s="8">
        <f t="shared" ref="C36:C43" si="14">IF(B36,B36/$B$50,"")</f>
        <v>5.3571428571428568E-2</v>
      </c>
      <c r="D36" s="10">
        <f t="shared" ref="D36:D46" si="15">D13+I13+N13+S13+X13+AC13</f>
        <v>144500</v>
      </c>
      <c r="E36" s="11">
        <f t="shared" ref="E36:E46" si="16">E13+J13+O13+T13+Y13+AD13</f>
        <v>174845</v>
      </c>
      <c r="F36" s="21">
        <f t="shared" ref="F36:F43" si="17">IF(E36,E36/$E$50,"")</f>
        <v>0.36015371886805869</v>
      </c>
      <c r="J36" s="115" t="s">
        <v>3</v>
      </c>
      <c r="K36" s="116"/>
      <c r="L36" s="54">
        <f>B27</f>
        <v>0</v>
      </c>
      <c r="M36" s="8" t="str">
        <f t="shared" ref="M36:M41" si="18">IF(L36,L36/$L$42,"")</f>
        <v/>
      </c>
      <c r="N36" s="55">
        <f>D27</f>
        <v>0</v>
      </c>
      <c r="O36" s="55">
        <f>E27</f>
        <v>0</v>
      </c>
      <c r="P36" s="56" t="str">
        <f t="shared" ref="P36:P41" si="19">IF(O36,O36/$O$42,"")</f>
        <v/>
      </c>
    </row>
    <row r="37" spans="1:33" s="24" customFormat="1" ht="30" customHeight="1" x14ac:dyDescent="0.25">
      <c r="A37" s="41" t="s">
        <v>18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J37" s="111" t="s">
        <v>1</v>
      </c>
      <c r="K37" s="112"/>
      <c r="L37" s="57">
        <f>G27</f>
        <v>51</v>
      </c>
      <c r="M37" s="8">
        <f t="shared" si="18"/>
        <v>0.9107142857142857</v>
      </c>
      <c r="N37" s="58">
        <f>I27</f>
        <v>379639.41</v>
      </c>
      <c r="O37" s="58">
        <f>J27</f>
        <v>457845.80000000005</v>
      </c>
      <c r="P37" s="56">
        <f t="shared" si="19"/>
        <v>0.94309169571976015</v>
      </c>
    </row>
    <row r="38" spans="1:33" s="24" customFormat="1" ht="30" customHeight="1" x14ac:dyDescent="0.25">
      <c r="A38" s="41" t="s">
        <v>19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J38" s="111" t="s">
        <v>2</v>
      </c>
      <c r="K38" s="112"/>
      <c r="L38" s="57">
        <f>L27</f>
        <v>5</v>
      </c>
      <c r="M38" s="8">
        <f t="shared" si="18"/>
        <v>8.9285714285714288E-2</v>
      </c>
      <c r="N38" s="58">
        <f>N27</f>
        <v>22882.2</v>
      </c>
      <c r="O38" s="58">
        <f>O27</f>
        <v>27627.46</v>
      </c>
      <c r="P38" s="56">
        <f t="shared" si="19"/>
        <v>5.6908304280239852E-2</v>
      </c>
    </row>
    <row r="39" spans="1:33" ht="30" customHeight="1" x14ac:dyDescent="0.25">
      <c r="A39" s="41" t="s">
        <v>26</v>
      </c>
      <c r="B39" s="12">
        <f t="shared" si="13"/>
        <v>0</v>
      </c>
      <c r="C39" s="8" t="str">
        <f t="shared" si="14"/>
        <v/>
      </c>
      <c r="D39" s="13">
        <f t="shared" si="15"/>
        <v>0</v>
      </c>
      <c r="E39" s="14">
        <f t="shared" si="16"/>
        <v>0</v>
      </c>
      <c r="F39" s="21" t="str">
        <f t="shared" si="17"/>
        <v/>
      </c>
      <c r="G39" s="24"/>
      <c r="H39" s="24"/>
      <c r="I39" s="24"/>
      <c r="J39" s="111" t="s">
        <v>34</v>
      </c>
      <c r="K39" s="112"/>
      <c r="L39" s="57">
        <f>Q27</f>
        <v>0</v>
      </c>
      <c r="M39" s="8" t="str">
        <f t="shared" si="18"/>
        <v/>
      </c>
      <c r="N39" s="58">
        <f>S27</f>
        <v>0</v>
      </c>
      <c r="O39" s="58">
        <f>T27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1" t="s">
        <v>27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4"/>
      <c r="H40" s="24"/>
      <c r="I40" s="24"/>
      <c r="J40" s="111" t="s">
        <v>5</v>
      </c>
      <c r="K40" s="112"/>
      <c r="L40" s="57">
        <f>AA27</f>
        <v>0</v>
      </c>
      <c r="M40" s="8" t="str">
        <f t="shared" si="18"/>
        <v/>
      </c>
      <c r="N40" s="58">
        <f>AC27</f>
        <v>0</v>
      </c>
      <c r="O40" s="58">
        <f>AD27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25">
      <c r="A41" s="42" t="s">
        <v>33</v>
      </c>
      <c r="B41" s="15">
        <f t="shared" si="13"/>
        <v>0</v>
      </c>
      <c r="C41" s="8" t="str">
        <f t="shared" si="14"/>
        <v/>
      </c>
      <c r="D41" s="13">
        <f t="shared" si="15"/>
        <v>0</v>
      </c>
      <c r="E41" s="22">
        <f t="shared" si="16"/>
        <v>0</v>
      </c>
      <c r="F41" s="21" t="str">
        <f t="shared" si="17"/>
        <v/>
      </c>
      <c r="G41" s="24"/>
      <c r="H41" s="24"/>
      <c r="I41" s="24"/>
      <c r="J41" s="111" t="s">
        <v>4</v>
      </c>
      <c r="K41" s="112"/>
      <c r="L41" s="57">
        <f>V27</f>
        <v>0</v>
      </c>
      <c r="M41" s="8" t="str">
        <f t="shared" si="18"/>
        <v/>
      </c>
      <c r="N41" s="58">
        <f>X27</f>
        <v>0</v>
      </c>
      <c r="O41" s="58">
        <f>Y27</f>
        <v>0</v>
      </c>
      <c r="P41" s="56" t="str">
        <f t="shared" si="19"/>
        <v/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thickBot="1" x14ac:dyDescent="0.3">
      <c r="A42" s="42" t="s">
        <v>28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24"/>
      <c r="H42" s="24"/>
      <c r="I42" s="24"/>
      <c r="J42" s="113" t="s">
        <v>0</v>
      </c>
      <c r="K42" s="114"/>
      <c r="L42" s="79">
        <f>SUM(L36:L41)</f>
        <v>56</v>
      </c>
      <c r="M42" s="17">
        <f>SUM(M36:M41)</f>
        <v>1</v>
      </c>
      <c r="N42" s="80">
        <f>SUM(N36:N41)</f>
        <v>402521.61</v>
      </c>
      <c r="O42" s="81">
        <f>SUM(O36:O41)</f>
        <v>485473.26000000007</v>
      </c>
      <c r="P42" s="82">
        <f>SUM(P36:P41)</f>
        <v>1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25">
      <c r="A43" s="105" t="s">
        <v>62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24"/>
      <c r="H43" s="24"/>
      <c r="I43" s="24"/>
      <c r="J43" s="106"/>
      <c r="K43" s="106"/>
      <c r="L43" s="107"/>
      <c r="M43" s="108"/>
      <c r="N43" s="109"/>
      <c r="O43" s="110"/>
      <c r="P43" s="10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43" t="s">
        <v>29</v>
      </c>
      <c r="B44" s="12">
        <f t="shared" si="13"/>
        <v>53</v>
      </c>
      <c r="C44" s="8">
        <f t="shared" ref="C44:C49" si="20">IF(B44,B44/$B$50,"")</f>
        <v>0.9464285714285714</v>
      </c>
      <c r="D44" s="13">
        <f t="shared" si="15"/>
        <v>258021.61</v>
      </c>
      <c r="E44" s="14">
        <f t="shared" si="16"/>
        <v>310628.26000000007</v>
      </c>
      <c r="F44" s="21">
        <f t="shared" ref="F44:F49" si="21">IF(E44,E44/$E$50,"")</f>
        <v>0.63984628113194131</v>
      </c>
      <c r="G44" s="24"/>
      <c r="H44" s="24"/>
      <c r="I44" s="24"/>
      <c r="J44" s="24"/>
      <c r="K44" s="24"/>
      <c r="L44" s="24"/>
      <c r="M44" s="24"/>
      <c r="N44" s="25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hidden="1" customHeight="1" x14ac:dyDescent="0.25">
      <c r="A45" s="44" t="s">
        <v>32</v>
      </c>
      <c r="B45" s="12">
        <f t="shared" si="13"/>
        <v>0</v>
      </c>
      <c r="C45" s="8" t="str">
        <f t="shared" si="20"/>
        <v/>
      </c>
      <c r="D45" s="13">
        <f t="shared" si="15"/>
        <v>0</v>
      </c>
      <c r="E45" s="14">
        <f t="shared" si="16"/>
        <v>0</v>
      </c>
      <c r="F45" s="21" t="str">
        <f t="shared" si="21"/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0" customHeight="1" x14ac:dyDescent="0.25">
      <c r="A46" s="76" t="s">
        <v>45</v>
      </c>
      <c r="B46" s="12">
        <f t="shared" si="13"/>
        <v>0</v>
      </c>
      <c r="C46" s="8" t="str">
        <f t="shared" si="20"/>
        <v/>
      </c>
      <c r="D46" s="13">
        <f t="shared" si="15"/>
        <v>0</v>
      </c>
      <c r="E46" s="14">
        <f t="shared" si="16"/>
        <v>0</v>
      </c>
      <c r="F46" s="21" t="str">
        <f t="shared" si="21"/>
        <v/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25">
      <c r="A47" s="88" t="s">
        <v>47</v>
      </c>
      <c r="B47" s="12">
        <f t="shared" ref="B47" si="22">B24+G24+L24+Q24+V24+AA24</f>
        <v>0</v>
      </c>
      <c r="C47" s="8" t="str">
        <f t="shared" si="20"/>
        <v/>
      </c>
      <c r="D47" s="13">
        <f t="shared" ref="D47" si="23">D24+I24+N24+S24+X24+AC24</f>
        <v>0</v>
      </c>
      <c r="E47" s="14">
        <f t="shared" ref="E47" si="24">E24+J24+O24+T24+Y24+AD24</f>
        <v>0</v>
      </c>
      <c r="F47" s="21" t="str">
        <f t="shared" si="21"/>
        <v/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ht="39.6" customHeight="1" x14ac:dyDescent="0.25">
      <c r="A48" s="88" t="s">
        <v>53</v>
      </c>
      <c r="B48" s="12">
        <f t="shared" ref="B48" si="25">B25+G25+L25+Q25+V25+AA25</f>
        <v>0</v>
      </c>
      <c r="C48" s="8" t="str">
        <f t="shared" si="20"/>
        <v/>
      </c>
      <c r="D48" s="13">
        <f t="shared" ref="D48" si="26">D25+I25+N25+S25+X25+AC25</f>
        <v>0</v>
      </c>
      <c r="E48" s="14">
        <f t="shared" ref="E48" si="27">E25+J25+O25+T25+Y25+AD25</f>
        <v>0</v>
      </c>
      <c r="F48" s="21" t="str">
        <f t="shared" si="21"/>
        <v/>
      </c>
      <c r="G48" s="24"/>
      <c r="H48" s="24"/>
      <c r="I48" s="24"/>
      <c r="J48" s="48"/>
      <c r="K48" s="48"/>
      <c r="L48" s="68"/>
      <c r="M48" s="49"/>
      <c r="N48" s="45"/>
      <c r="O48" s="45"/>
      <c r="P48" s="48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ht="30" customHeight="1" x14ac:dyDescent="0.25">
      <c r="A49" s="88" t="s">
        <v>52</v>
      </c>
      <c r="B49" s="12">
        <f t="shared" ref="B49" si="28">B26+G26+L26+Q26+V26+AA26</f>
        <v>0</v>
      </c>
      <c r="C49" s="8" t="str">
        <f t="shared" si="20"/>
        <v/>
      </c>
      <c r="D49" s="13">
        <f t="shared" ref="D49" si="29">D26+I26+N26+S26+X26+AC26</f>
        <v>0</v>
      </c>
      <c r="E49" s="14">
        <f t="shared" ref="E49" si="30">E26+J26+O26+T26+Y26+AD26</f>
        <v>0</v>
      </c>
      <c r="F49" s="21" t="str">
        <f t="shared" si="21"/>
        <v/>
      </c>
      <c r="G49" s="24"/>
      <c r="H49" s="24"/>
      <c r="I49" s="24"/>
      <c r="J49" s="48"/>
      <c r="K49" s="48"/>
      <c r="L49" s="68"/>
      <c r="M49" s="49"/>
      <c r="N49" s="45"/>
      <c r="O49" s="45"/>
      <c r="P49" s="48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51" customFormat="1" ht="30" customHeight="1" thickBot="1" x14ac:dyDescent="0.3">
      <c r="A50" s="61" t="s">
        <v>0</v>
      </c>
      <c r="B50" s="16">
        <f>SUM(B36:B49)</f>
        <v>56</v>
      </c>
      <c r="C50" s="17">
        <f>SUM(C36:C49)</f>
        <v>1</v>
      </c>
      <c r="D50" s="18">
        <f>SUM(D36:D49)</f>
        <v>402521.61</v>
      </c>
      <c r="E50" s="18">
        <f>SUM(E36:E49)</f>
        <v>485473.26000000007</v>
      </c>
      <c r="F50" s="19">
        <f>SUM(F36:F49)</f>
        <v>1</v>
      </c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48"/>
      <c r="R50" s="68"/>
      <c r="S50" s="45"/>
      <c r="T50" s="45"/>
      <c r="U50" s="45"/>
      <c r="V50" s="48"/>
      <c r="W50" s="48"/>
      <c r="X50" s="68"/>
      <c r="Y50" s="47"/>
      <c r="Z50" s="47"/>
      <c r="AA50" s="47"/>
      <c r="AB50" s="47"/>
      <c r="AC50" s="48"/>
      <c r="AD50" s="48"/>
      <c r="AE50" s="68"/>
    </row>
    <row r="51" spans="1:33" s="51" customFormat="1" ht="30" customHeight="1" x14ac:dyDescent="0.25">
      <c r="A51" s="68"/>
      <c r="B51" s="68"/>
      <c r="C51" s="68"/>
      <c r="D51" s="68"/>
      <c r="E51" s="68"/>
      <c r="F51" s="68"/>
      <c r="G51" s="24"/>
      <c r="H51" s="25"/>
      <c r="I51" s="24"/>
      <c r="J51" s="24"/>
      <c r="K51" s="24"/>
      <c r="L51" s="24"/>
      <c r="M51" s="24"/>
      <c r="N51" s="25"/>
      <c r="O51" s="24"/>
      <c r="P51" s="24"/>
      <c r="Q51" s="24"/>
      <c r="R51" s="24"/>
      <c r="S51" s="24"/>
      <c r="T51" s="24"/>
      <c r="U51" s="24"/>
      <c r="V51" s="48"/>
      <c r="W51" s="48"/>
      <c r="X51" s="68"/>
      <c r="Y51" s="47"/>
      <c r="Z51" s="47"/>
      <c r="AA51" s="47"/>
      <c r="AB51" s="47"/>
      <c r="AC51" s="48"/>
      <c r="AD51" s="48"/>
      <c r="AE51" s="68"/>
    </row>
    <row r="52" spans="1:33" ht="36" customHeight="1" x14ac:dyDescent="0.25">
      <c r="A52" s="24"/>
      <c r="B52" s="25"/>
      <c r="C52" s="24"/>
      <c r="D52" s="24"/>
      <c r="E52" s="24"/>
      <c r="F52" s="24"/>
      <c r="G52" s="24"/>
      <c r="H52" s="25"/>
      <c r="I52" s="24"/>
      <c r="J52" s="24"/>
      <c r="K52" s="24"/>
      <c r="L52" s="24"/>
      <c r="M52" s="24"/>
      <c r="N52" s="25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</row>
    <row r="53" spans="1:33" s="24" customFormat="1" ht="23.1" customHeigh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H108" s="25"/>
      <c r="N108" s="25"/>
    </row>
    <row r="109" spans="2:21" s="24" customFormat="1" x14ac:dyDescent="0.25">
      <c r="B109" s="25"/>
      <c r="H109" s="25"/>
      <c r="N109" s="25"/>
    </row>
    <row r="110" spans="2:21" s="24" customFormat="1" x14ac:dyDescent="0.25">
      <c r="B110" s="25"/>
      <c r="G110" s="26"/>
      <c r="H110" s="59"/>
      <c r="I110" s="26"/>
      <c r="J110" s="26"/>
      <c r="K110" s="26"/>
      <c r="L110" s="26"/>
      <c r="M110" s="26"/>
      <c r="N110" s="59"/>
      <c r="O110" s="26"/>
      <c r="P110" s="26"/>
    </row>
    <row r="111" spans="2:21" s="24" customFormat="1" x14ac:dyDescent="0.25">
      <c r="B111" s="25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  <row r="112" spans="2:21" s="24" customFormat="1" x14ac:dyDescent="0.25">
      <c r="B112" s="25"/>
      <c r="F112" s="26"/>
      <c r="G112" s="26"/>
      <c r="H112" s="59"/>
      <c r="I112" s="26"/>
      <c r="J112" s="26"/>
      <c r="K112" s="26"/>
      <c r="L112" s="26"/>
      <c r="M112" s="26"/>
      <c r="N112" s="59"/>
      <c r="O112" s="26"/>
      <c r="P112" s="26"/>
      <c r="Q112" s="26"/>
      <c r="R112" s="26"/>
      <c r="S112" s="26"/>
      <c r="T112" s="26"/>
      <c r="U112" s="26"/>
    </row>
    <row r="113" spans="1:21" s="24" customFormat="1" x14ac:dyDescent="0.25">
      <c r="A113" s="26"/>
      <c r="B113" s="59"/>
      <c r="C113" s="26"/>
      <c r="D113" s="26"/>
      <c r="E113" s="26"/>
      <c r="F113" s="26"/>
      <c r="G113" s="26"/>
      <c r="H113" s="59"/>
      <c r="I113" s="26"/>
      <c r="J113" s="26"/>
      <c r="K113" s="26"/>
      <c r="L113" s="26"/>
      <c r="M113" s="26"/>
      <c r="N113" s="59"/>
      <c r="O113" s="26"/>
      <c r="P113" s="26"/>
      <c r="Q113" s="26"/>
      <c r="R113" s="26"/>
      <c r="S113" s="26"/>
      <c r="T113" s="26"/>
      <c r="U113" s="26"/>
    </row>
  </sheetData>
  <sheetProtection algorithmName="SHA-512" hashValue="nxAxhVIjgshTs0slj5m744gdPJStz3ErtgU/X1pHrFI8WFiEQPTLzF+vwkUP9oWDG04wdSX7xzfef2yJmRPX+w==" saltValue="O3TZy+quEojNF7ARoXMpTg==" spinCount="100000" sheet="1" objects="1" scenarios="1"/>
  <mergeCells count="22">
    <mergeCell ref="A29:Q29"/>
    <mergeCell ref="J42:K42"/>
    <mergeCell ref="J36:K36"/>
    <mergeCell ref="J37:K37"/>
    <mergeCell ref="J38:K38"/>
    <mergeCell ref="J39:K39"/>
    <mergeCell ref="J41:K41"/>
    <mergeCell ref="J40:K40"/>
    <mergeCell ref="A30:Q30"/>
    <mergeCell ref="A31:H31"/>
    <mergeCell ref="A33:A35"/>
    <mergeCell ref="B33:F34"/>
    <mergeCell ref="J33:K35"/>
    <mergeCell ref="L33:P34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30" r:id="rId1" location="page=247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6:AE26 B22:AE22 B8" unlockedFormula="1"/>
    <ignoredError sqref="M36:M41 C44:C49 C36:C42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2025</vt:lpstr>
      <vt:lpstr>CONTRACTACIO 2n TR 2025</vt:lpstr>
      <vt:lpstr>CONTRACTACIO 3r TR 2025</vt:lpstr>
      <vt:lpstr>CONTRACTACIO 4t TR 2025</vt:lpstr>
      <vt:lpstr>2025 - CONTRACTACIÓ ANUAL</vt:lpstr>
      <vt:lpstr>'2025 - CONTRACTACIÓ ANUAL'!Àrea_d'impressió</vt:lpstr>
      <vt:lpstr>'CONTRACTACIO 1r TR 2025'!Àrea_d'impressió</vt:lpstr>
      <vt:lpstr>'CONTRACTACIO 2n TR 2025'!Àrea_d'impressió</vt:lpstr>
      <vt:lpstr>'CONTRACTACIO 3r TR 2025'!Àrea_d'impressió</vt:lpstr>
      <vt:lpstr>'CONTRACTACIO 4t TR 2025'!Àrea_d'impressió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2025-12-19T11:04:50Z</dcterms:modified>
</cp:coreProperties>
</file>