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08" yWindow="-108" windowWidth="23136" windowHeight="13056"/>
  </bookViews>
  <sheets>
    <sheet name="Ctes Modificacions 202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  <c r="J41" i="1"/>
  <c r="N41" i="1" s="1"/>
  <c r="G41" i="1"/>
  <c r="G40" i="1"/>
  <c r="G34" i="1"/>
  <c r="N34" i="1" s="1"/>
  <c r="K28" i="1"/>
  <c r="G28" i="1"/>
  <c r="N28" i="1" s="1"/>
  <c r="G27" i="1"/>
  <c r="G26" i="1"/>
  <c r="N26" i="1" s="1"/>
  <c r="K25" i="1"/>
  <c r="N23" i="1"/>
  <c r="N24" i="1"/>
  <c r="N25" i="1"/>
  <c r="N27" i="1"/>
  <c r="N30" i="1"/>
  <c r="N31" i="1"/>
  <c r="N32" i="1"/>
  <c r="N33" i="1"/>
  <c r="N35" i="1"/>
  <c r="N36" i="1"/>
  <c r="N37" i="1"/>
  <c r="N38" i="1"/>
  <c r="N39" i="1"/>
  <c r="N42" i="1"/>
  <c r="H22" i="1"/>
  <c r="N22" i="1"/>
  <c r="N20" i="1"/>
  <c r="N19" i="1"/>
  <c r="J19" i="1"/>
  <c r="J18" i="1"/>
  <c r="N18" i="1" s="1"/>
  <c r="G17" i="1"/>
  <c r="N17" i="1" s="1"/>
  <c r="N16" i="1"/>
  <c r="N21" i="1"/>
  <c r="N15" i="1"/>
  <c r="N14" i="1"/>
  <c r="G13" i="1"/>
  <c r="N13" i="1" s="1"/>
  <c r="G29" i="1"/>
  <c r="N29" i="1" s="1"/>
  <c r="N12" i="1"/>
  <c r="H12" i="1"/>
  <c r="N11" i="1"/>
</calcChain>
</file>

<file path=xl/sharedStrings.xml><?xml version="1.0" encoding="utf-8"?>
<sst xmlns="http://schemas.openxmlformats.org/spreadsheetml/2006/main" count="177" uniqueCount="115">
  <si>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</si>
  <si>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</si>
  <si>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</si>
  <si>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</si>
  <si>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</si>
  <si>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</si>
  <si>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</si>
  <si>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</si>
  <si>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</si>
  <si>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</si>
  <si>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</si>
  <si>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</si>
  <si>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</si>
  <si>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Data Actualització de les dades:</t>
  </si>
  <si>
    <t>NOM ADJUDICATARI (RAÓ SOCIAL)</t>
  </si>
  <si>
    <r>
      <t xml:space="preserve">NIF ADJUDICATARI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</si>
  <si>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Codi Contracte (núm. cte)</t>
  </si>
  <si>
    <r>
      <t xml:space="preserve">CONTRACTES AMB MODIFICACIONS 2022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</si>
  <si>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GERÈNCIA / DISTRICTE / ENS GRUP:</t>
  </si>
  <si>
    <t>EL DESPERTADOR SL</t>
  </si>
  <si>
    <t>FRANCISCO EDUARDO RUSSO</t>
  </si>
  <si>
    <t>MOBLES BRÀFIM SL</t>
  </si>
  <si>
    <t>INTEGRATED SYSTEMS EVENTS LLC</t>
  </si>
  <si>
    <t xml:space="preserve">FUNDACIÓ PRIVADA GENTIS </t>
  </si>
  <si>
    <t xml:space="preserve">FUNDACIÓ PERE TARRÉS </t>
  </si>
  <si>
    <t>FUNDACIO PRIVADA TALLERS DE CATALUNYA</t>
  </si>
  <si>
    <t xml:space="preserve">MARTÍNEZ I ROSAS, JOAN ANTONI </t>
  </si>
  <si>
    <t>BARABARA EDUCACIÓ SCCL</t>
  </si>
  <si>
    <t>SOMETHING TO SAY SL</t>
  </si>
  <si>
    <t>FUNDACIÓ PRIVADA GENTIS</t>
  </si>
  <si>
    <t>DAVINCI TECNOLOGÍAS DE LA INFORMACIÓN SL – LEY 18 1982 DE 26 DE MAYO, UNIÓN TEMPORAL DE EMPRESAS</t>
  </si>
  <si>
    <t>QUIN TEAM SLU</t>
  </si>
  <si>
    <t>FUNDACIÓ PERE TARRÉS</t>
  </si>
  <si>
    <t>FABREGAT ADELL, PAU</t>
  </si>
  <si>
    <t>EXIT DE DISSENY SL</t>
  </si>
  <si>
    <t>GABINET JURÍDIC FRANCESC JOSÉ MARIA SLP</t>
  </si>
  <si>
    <t xml:space="preserve">ASSOCIACIÓ CATALANA D’ESCLEROSI MÚLTIPLE J.M. CHARCOT </t>
  </si>
  <si>
    <t>CUBIÑA 2016 SL</t>
  </si>
  <si>
    <t>BATISCAFO DESIGN STUDIO SCP</t>
  </si>
  <si>
    <t>RDCOMUNICACIÓ 2018 SL</t>
  </si>
  <si>
    <t>ORMOGRAF SA</t>
  </si>
  <si>
    <t>H2O COMUNICACIÓN INTEGRAL SL</t>
  </si>
  <si>
    <t>MARTIN HIDALGO INDUSTRIAS SLU</t>
  </si>
  <si>
    <t>ASCENSORES ERSCE SAU</t>
  </si>
  <si>
    <t>INTEGRACIÓN SOCIAL DE MINUSVÁLIDOS SL</t>
  </si>
  <si>
    <t>CAN CET CENTRE D’INSERCIÓ SOCIO-LABORAL SL</t>
  </si>
  <si>
    <t>IMPALA NETWORK SOLUTIONS SL</t>
  </si>
  <si>
    <t>I4SME PROJECTS SL</t>
  </si>
  <si>
    <t xml:space="preserve">FUNDACIÓ CECOT INNOVACIÓ </t>
  </si>
  <si>
    <t>MIRALLES &amp; SERRA ASSESSORS SL</t>
  </si>
  <si>
    <t>Serveis addicionals del Lot 16: Activitats d’orientació professional, competències i recerca de feina corresponent a la prestació dels serveis per al disseny, creació, impartició i/o dinamització de les accions formatives de determinades especialitats de l’oferta formativa del Programa Barcelona Treball de Barcelona Activa de l’expedient BA 46-19.</t>
  </si>
  <si>
    <t>Treballs addicionals d’instal·lacions en el Lot 5: Electricitat i Il·luminació del contracte de producció, adquisició i instal·lació de diverses peces de mobiliari, audiovisuals i retolació a l’espai per joves, situat a la planta primera del Convent de Sant Agustí. Exp. 60-21</t>
  </si>
  <si>
    <t>Treballs addicionals en el Lot 3 Mobiliari a mida de la licitació de producció, adquisició i instal·lació de diverses peces de mobiliari, audiovisuals i retolació a l’espai per joves, situat a la planta primera del Convent de Sant Agustí de Barcelona Activa. Exp. 60-21</t>
  </si>
  <si>
    <t>Serveis addicionals d’estand de 256 metres quadrats a la fira “Integrated Systems Europe – ISE”. Exp. 58-21</t>
  </si>
  <si>
    <t>Serveis addicionals del Lot 1: Servei d’informació i derivació en ocupació, formació i autoocupació adreçat al col·lectiu de població general en modalitat telemàtica corresponent a la prestació dels serveis d’informació i derivació a serveis de Barcelona Activa i/o altres dispositius del territori i d’orientació per l’ocupació, reorientació professional i acompanyament a la inserció adreçat a la població general i a persones joves de l’expedient BA 10-21.</t>
  </si>
  <si>
    <t>Serveis addicionals del Lot 2: Servei d’informació i derivació en ocupació, formació i autoocupació adreçat al col·lectiu de població jove en modalitat telemàtica corresponent a la prestació dels serveis d’informació i derivació a serveis de Barcelona Activa i/o altres dispositius del territori i d’orientació per l’ocupació, reorientació professional i acompanyament a la inserció adreçat a la població general i a persones joves de l’expedient BA 10-21.</t>
  </si>
  <si>
    <t>Serveis addicionals de manteniment d’una hora amb periodicitat quinzenal dels espais amb noves plantes de l'edifici Mediatic. Exp. 70-18</t>
  </si>
  <si>
    <t>Lot 3: Capacitació digital en noves tecnologies del contracte dels serveis d’impartició de les accions de formació professionalitzadora en el marc del Programa B del Projecte Treball als Barris 2019, amb incorporació d’objectius d’eficiència social, resultat del procediment de licitació obert. Exp. 73-19.</t>
  </si>
  <si>
    <t>Lot 7: Gestió i dinamització de projectes comunitaris del contracte dels serveis d’impartició de les accions de formació professionalitzadora en el marc del Programa B del Projecte Treball als Barris 2019, amb incorporació d’objectius d’eficiència social, resultat del procediment de licitació obert. Exp. 73-19.</t>
  </si>
  <si>
    <t>Serveis addicionals d’elaboració d’un mapa del Green Deal i la seva adaptació a un format interactiu. Exp. 38-21</t>
  </si>
  <si>
    <t>Lot 1: Serveis addicionals d’informació i derivació en ocupació, formació i autoocupació adreçat al col·lectiu de població general en modalitat telemàtica, amb la incorporació de 15 hores setmanals d’atenció en llengua ucraïnesa. Exp. 10-21</t>
  </si>
  <si>
    <t>Serveis addicionals de disseny gràfic i de programació front-end, en els termes de la proposta presentada que s’adjunta i es considera part integrant i inseparable del contracte. Lot 2 Serveis de manteniment correctiu i evolutiu de les aplicacions corporatives de Barcelona Activa. EXP. 26-18</t>
  </si>
  <si>
    <t>Serveis addicionals de  conceptualització i disseny de la campanya corporativa, en els termes que hi figuren en l’informe justificatiu que consta a l’expedient. EXP. 80-20</t>
  </si>
  <si>
    <t>Serveis addicionals del Lot 1 Alfabetització Digital a les Antenes Bàsiques corresponent a la prestació dels serveis per al suport tècnic, la gestió i la impartició de càpsules d’alfabetització digital a la xarxa d’antenes Cibernàrium i en altres projectes d’alfabetització digital de Barcelona Activa de l’expedient BA 68-18.</t>
  </si>
  <si>
    <t xml:space="preserve">Modificació a la baixa consistent en la reducció dels serveis objecte del contracte del Lot 1 Fotografies d’actes i conferències institucionals, fires, congressos i altres esdeveniments corresponent a la prestació dels serveis de fotografia professional per cobrir les necessitats comunicatives de Barcelona Activa, de l’expedient BA 10-19. </t>
  </si>
  <si>
    <t>Serveis addicionals de disseny d’espais, grafisme, muntatge i desmuntatge, coordinació tècnica i transport d’estands per a la participació a la fira IoT (Internet of Things) amb un estand de 390m2. Exp. 71-20</t>
  </si>
  <si>
    <t>Serveis addicionals d’assessorament jurídic laboral extern, en els termes previstos en l’informe justificatiu que hi figura a l’expedient. Exp. 74-17</t>
  </si>
  <si>
    <t>Serveis addicionals de seguiment telefònic d'assistència a l'acte BARCELONA CREA OCUPACIÓ de les 1.600 persones participants als Projectes Integrals amb Contractació i de les empreses que han realitzat contractacions connectades al Programa Crea Feina +, en els termes del pressupost adjunt que forma part integrant i inseparable del contracte. Exp. 31-21</t>
  </si>
  <si>
    <t>Treballs addicionals en el Lot 2 Mobiliari de compra de la licitació de producció, adquisició i instal·lació de diverses peces de mobiliari, audiovisuals i retolació a l’espai per joves, situat a la planta primera del Convent de Sant Agustí de Barcelona Activa. Exp. 60-21</t>
  </si>
  <si>
    <t>Lot 3: Disseny i maquetació del programa d’activitats d’Emprenedoria corresponent a la prestació dels serveis de disseny, maquetació i coordinació dels programes d’activitats trimestrals de Barcelona Activa. Exp. 83-19</t>
  </si>
  <si>
    <t>Lot 4: Disseny i maquetació del programa d’activitats de Treball corresponent a la prestació dels serveis de disseny, maquetació i coordinació dels programes d’activitats trimestrals de Barcelona Activa. Exp. 83-19</t>
  </si>
  <si>
    <t>Lot 5: Coordinació dels programes d’activitats corresponent a la prestació dels serveis de disseny, maquetació i coordinació dels programes d’activitats trimestrals de Barcelona Activa. Exp. 83-19</t>
  </si>
  <si>
    <t>Lot 2: Disseny i maquetació del programa d’activitats del Cibernàrium corresponent a la prestació dels serveis de disseny, maquetació i coordinació dels programes d’activitats trimestrals de Barcelona Activa. Exp. 83-19</t>
  </si>
  <si>
    <t>Modificació per reducció de l’equipament Can Jaumandreu des del dia 1 de gener de 2023 fins el dia 31 de juliol de 2024 dels serveis del Lot 1 Seu Central, Incubadora Glòries, OAE, altell, Cibernàrium, Incubadora Mediatic i Can Jaumandreu del contracte de serveis de manteniment global de les instal·lacions i equipaments de Barcelona Activa, amb incorporació d’objectius d’eficiència social. Exp. 45-21</t>
  </si>
  <si>
    <t>Modificació per reducció de l’equipament Can Jaumandreu des del dia 1 de gener de 2023 fins el dia 30 de juny de 2023 lot 1 : dels serveis de manteniment d’aparells elevadors i de subministrament d’elements substitutius dels equipaments de BARCELONA ACTIVA. Exp. 18-22</t>
  </si>
  <si>
    <t>Lot 5 Serveis addicionals d’atenció, informació i derivació a persones usuàries i tasques auxiliars de recepció a equipaments gestionats per BARCELONA ACTIVA SAU SPM per al període de 1 de desembre de 2022 a 31 de març de 2022. Exp. 68-20</t>
  </si>
  <si>
    <t xml:space="preserve">Modificació a la baixa consistent en la reducció dels serveis objecte del contracte del Lot 7: Can Jaumeandreu ubicat al carrer Perú, 52 de Barcelona; i Nou Barris Activa ubicat al carrer Villalba dels Arcs, 39 de Barcelona dels serveis d’atenció, informació i derivació a persones usuàries i tasques auxiliars de recepció a equipaments gestionats per BARCELONA ACTIVA SAU SPM, amb incorporació d’objectius d’eficiència social, de l’expedient BA 68-20. </t>
  </si>
  <si>
    <t>Modificació del contracte de subministrament i treballs d’actualització del cablejat estructurat de la xarxa informàtica i sense fils de l’edifici Ca n’Andalet, consistent en la substitució de tots els mecanismes de les plantes baixa, primera, segona i tercera encastats en la paret que contenen punts de xarxa implicats en la instal·lació. Exp. 46-22</t>
  </si>
  <si>
    <t>Modificació a la baixa consistent en la reducció del 20% dels serveis objecte del contracte del Lot 2 Acompanyament i assistència en l’àmbit de la millora de les activitats empresarials dels serveis d’acompanyament i assistència tècnica en els àmbits de la transmissió d’activitats empresarials i de la millora de les activitats empresarials, de l’expedient BA 32-21.</t>
  </si>
  <si>
    <t>Modificació del contracte per a ampliar el públic objectiu beneficiari del programa per a acompanyar a empreses de menys de deu persones treballadores amb la finalitat de poder abastar el màxim nombre d’empreses. Exp. 56-20</t>
  </si>
  <si>
    <t xml:space="preserve">Modificació a la baixa consistent en la reducció del 20% dels serveis objecte del contracte del Lot 1 Acompanyament i assistència tècnica en l’àmbit de la transmissió d’activitats empresarials dels serveis d’acompanyament i assistència tècnica en els àmbits de la transmissió d’activitats empresarials i de la millora de les activitats empresarials, de l’expedient Lot 1 BA 32-21. </t>
  </si>
  <si>
    <t>Serveis addicionals d'assistència tècnica i administrativa en les tasques de gestió associades a les convocatòries de subvencions per a empreses i entitats que gestiona Barcelona Activa, corresponents a 1.568 hores de perfil administratiu i 44 hores de perfil tècnic. Exp. 26-19</t>
  </si>
  <si>
    <t>Serveis</t>
  </si>
  <si>
    <t>Subministrament</t>
  </si>
  <si>
    <t>B66610791</t>
  </si>
  <si>
    <t>B55680276</t>
  </si>
  <si>
    <t>20-0280413</t>
  </si>
  <si>
    <t>G17679267</t>
  </si>
  <si>
    <t>R5800395E</t>
  </si>
  <si>
    <t>G58710435</t>
  </si>
  <si>
    <t>F66267287</t>
  </si>
  <si>
    <t>B66858606</t>
  </si>
  <si>
    <t>U67372722</t>
  </si>
  <si>
    <t>B62181409</t>
  </si>
  <si>
    <t>B61274601</t>
  </si>
  <si>
    <t>B65062002</t>
  </si>
  <si>
    <t>G60001591</t>
  </si>
  <si>
    <t>B66779729</t>
  </si>
  <si>
    <t>J65541872</t>
  </si>
  <si>
    <t>B67295493</t>
  </si>
  <si>
    <t>A08707978</t>
  </si>
  <si>
    <t>B62077797</t>
  </si>
  <si>
    <t>B64570567</t>
  </si>
  <si>
    <t>A08277907</t>
  </si>
  <si>
    <t>B61098638</t>
  </si>
  <si>
    <t>B60759644</t>
  </si>
  <si>
    <t>B60696721</t>
  </si>
  <si>
    <t>B66969759</t>
  </si>
  <si>
    <t>B82387770</t>
  </si>
  <si>
    <t>G61097994</t>
  </si>
  <si>
    <t>B63584247</t>
  </si>
  <si>
    <t>x</t>
  </si>
  <si>
    <t>X</t>
  </si>
  <si>
    <t>NTT DATA SPAIN SLU</t>
  </si>
  <si>
    <t>Barcelona Activa SAU SPM (BASA)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</si>
</sst>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7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vertical="center" inden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horizontal="right" vertical="center" wrapText="1"/>
      <protection locked="0"/>
    </xf>
    <xf numFmtId="164" fontId="0" fillId="0" borderId="5" xfId="0" applyNumberFormat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right" vertical="center" wrapText="1"/>
      <protection locked="0"/>
    </xf>
    <xf numFmtId="10" fontId="0" fillId="0" borderId="3" xfId="0" applyNumberFormat="1" applyBorder="1" applyAlignment="1" applyProtection="1">
      <alignment horizontal="center" vertical="center" wrapText="1"/>
      <protection locked="0"/>
    </xf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wrapText="1"/>
    </xf>
    <xf numFmtId="0" fontId="3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0" fontId="0" fillId="0" borderId="0" xfId="0" applyAlignment="1" applyProtection="1">
      <alignment wrapText="1"/>
      <protection locked="0"/>
    </xf>
    <xf numFmtId="44" fontId="0" fillId="3" borderId="0" xfId="1" applyFont="1" applyFill="1"/>
    <xf numFmtId="44" fontId="0" fillId="0" borderId="0" xfId="1" applyFont="1"/>
    <xf numFmtId="44" fontId="1" fillId="3" borderId="14" xfId="1" applyFont="1" applyFill="1" applyBorder="1" applyAlignment="1">
      <alignment horizontal="right" vertical="center"/>
    </xf>
    <xf numFmtId="44" fontId="1" fillId="3" borderId="0" xfId="1" applyFont="1" applyFill="1"/>
    <xf numFmtId="44" fontId="0" fillId="0" borderId="1" xfId="1" applyFont="1" applyBorder="1" applyAlignment="1" applyProtection="1">
      <alignment horizontal="right" vertical="center" wrapText="1"/>
      <protection locked="0"/>
    </xf>
    <xf numFmtId="44" fontId="0" fillId="0" borderId="0" xfId="1" applyFont="1" applyProtection="1">
      <protection locked="0"/>
    </xf>
    <xf numFmtId="44" fontId="0" fillId="0" borderId="5" xfId="1" applyFont="1" applyBorder="1" applyAlignment="1" applyProtection="1">
      <alignment horizontal="center" vertical="center" wrapText="1"/>
      <protection locked="0"/>
    </xf>
    <xf numFmtId="44" fontId="0" fillId="0" borderId="1" xfId="1" applyFont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7" fillId="5" borderId="11" xfId="0" applyFont="1" applyFill="1" applyBorder="1" applyAlignment="1">
      <alignment vertical="top" wrapText="1"/>
    </xf>
    <xf numFmtId="0" fontId="7" fillId="5" borderId="12" xfId="0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4" fontId="1" fillId="4" borderId="2" xfId="1" applyFont="1" applyFill="1" applyBorder="1" applyAlignment="1">
      <alignment horizontal="center" vertical="center" wrapText="1"/>
    </xf>
    <xf numFmtId="44" fontId="1" fillId="4" borderId="3" xfId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7" fontId="13" fillId="3" borderId="5" xfId="1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left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42"/>
  <sheetViews>
    <sheetView tabSelected="1" zoomScale="70" zoomScaleNormal="70" workbookViewId="0">
      <selection activeCell="C7" sqref="C7"/>
    </sheetView>
  </sheetViews>
  <sheetFormatPr defaultColWidth="8.88671875" defaultRowHeight="14.4" x14ac:dyDescent="0.3"/>
  <cols>
    <col min="1" max="1" width="14.5546875" style="11" customWidth="1"/>
    <col min="2" max="2" width="27.109375" style="11" customWidth="1"/>
    <col min="3" max="3" width="55.5546875" style="30" customWidth="1"/>
    <col min="4" max="4" width="46.5546875" style="11" customWidth="1"/>
    <col min="5" max="5" width="24.5546875" style="11" customWidth="1"/>
    <col min="6" max="6" width="16.5546875" style="11" customWidth="1"/>
    <col min="7" max="8" width="18.44140625" style="36" customWidth="1"/>
    <col min="9" max="10" width="18" style="11" customWidth="1"/>
    <col min="11" max="11" width="18.109375" style="11" customWidth="1"/>
    <col min="12" max="12" width="13.5546875" style="12" customWidth="1"/>
    <col min="13" max="13" width="14.5546875" style="12" customWidth="1"/>
    <col min="14" max="14" width="14.44140625" style="11" customWidth="1"/>
    <col min="15" max="16384" width="8.88671875" style="11"/>
  </cols>
  <sheetData>
    <row r="1" spans="1:14" x14ac:dyDescent="0.3">
      <c r="A1" s="4"/>
      <c r="B1" s="4"/>
      <c r="C1" s="27"/>
      <c r="D1" s="4"/>
      <c r="E1" s="4"/>
      <c r="F1" s="4"/>
      <c r="G1" s="31"/>
      <c r="H1" s="31"/>
      <c r="I1" s="4"/>
      <c r="J1" s="4"/>
      <c r="K1" s="4"/>
      <c r="L1" s="5"/>
      <c r="M1" s="4"/>
      <c r="N1"/>
    </row>
    <row r="2" spans="1:14" ht="14.4" customHeight="1" x14ac:dyDescent="0.3">
      <c r="A2" s="4"/>
      <c r="B2" s="4"/>
      <c r="C2" s="27"/>
      <c r="D2" s="4"/>
      <c r="E2" s="4"/>
      <c r="F2" s="4"/>
      <c r="G2" s="32"/>
      <c r="H2" s="32"/>
      <c r="I2"/>
      <c r="J2"/>
      <c r="K2"/>
      <c r="L2" s="1"/>
      <c r="M2" s="1"/>
      <c r="N2"/>
    </row>
    <row r="3" spans="1:14" ht="26.25" customHeight="1" x14ac:dyDescent="0.3">
      <c r="A3" s="4"/>
      <c r="B3" s="4"/>
      <c r="C3" s="27"/>
      <c r="D3" s="4"/>
      <c r="E3" s="4"/>
      <c r="F3" s="39" t="s">
        <v>9</v>
      </c>
      <c r="G3" s="40"/>
      <c r="H3" s="40"/>
      <c r="I3" s="40"/>
      <c r="J3" s="40"/>
      <c r="K3" s="40"/>
      <c r="L3" s="40"/>
      <c r="M3" s="41"/>
    </row>
    <row r="4" spans="1:14" ht="21" x14ac:dyDescent="0.4">
      <c r="A4" s="7" t="s">
        <v>17</v>
      </c>
      <c r="B4" s="4"/>
      <c r="C4" s="28"/>
      <c r="D4" s="6"/>
      <c r="E4" s="6"/>
      <c r="F4" s="42"/>
      <c r="G4" s="43"/>
      <c r="H4" s="43"/>
      <c r="I4" s="43"/>
      <c r="J4" s="43"/>
      <c r="K4" s="43"/>
      <c r="L4" s="43"/>
      <c r="M4" s="44"/>
    </row>
    <row r="5" spans="1:14" s="13" customFormat="1" ht="10.5" customHeight="1" x14ac:dyDescent="0.3">
      <c r="A5" s="4"/>
      <c r="B5" s="4"/>
      <c r="C5" s="27"/>
      <c r="D5" s="4"/>
      <c r="E5" s="4"/>
      <c r="F5" s="45"/>
      <c r="G5" s="46"/>
      <c r="H5" s="46"/>
      <c r="I5" s="46"/>
      <c r="J5" s="46"/>
      <c r="K5" s="46"/>
      <c r="L5" s="46"/>
      <c r="M5" s="47"/>
    </row>
    <row r="6" spans="1:14" s="13" customFormat="1" ht="15" customHeight="1" x14ac:dyDescent="0.3">
      <c r="A6" s="4"/>
      <c r="B6" s="4"/>
      <c r="C6" s="27"/>
      <c r="D6" s="4"/>
      <c r="E6" s="4"/>
      <c r="F6" s="4"/>
      <c r="G6" s="31"/>
      <c r="H6" s="31"/>
      <c r="I6" s="4"/>
      <c r="J6" s="4"/>
      <c r="K6" s="4"/>
      <c r="L6" s="4"/>
      <c r="M6" s="4"/>
    </row>
    <row r="7" spans="1:14" s="13" customFormat="1" ht="30" customHeight="1" x14ac:dyDescent="0.3">
      <c r="A7" s="2" t="s">
        <v>18</v>
      </c>
      <c r="C7" s="64" t="s">
        <v>114</v>
      </c>
      <c r="D7" s="2"/>
      <c r="E7" s="3"/>
      <c r="F7" s="15"/>
      <c r="G7" s="33" t="s">
        <v>13</v>
      </c>
      <c r="H7" s="63">
        <v>45056</v>
      </c>
    </row>
    <row r="8" spans="1:14" s="13" customFormat="1" ht="15" customHeight="1" x14ac:dyDescent="0.3">
      <c r="A8" s="8"/>
      <c r="B8" s="9"/>
      <c r="C8" s="29"/>
      <c r="D8" s="9"/>
      <c r="E8" s="9"/>
      <c r="F8" s="9"/>
      <c r="G8" s="34"/>
      <c r="H8" s="34"/>
      <c r="I8" s="4"/>
      <c r="J8" s="4"/>
      <c r="K8" s="4"/>
      <c r="L8" s="4"/>
      <c r="M8" s="4"/>
      <c r="N8" s="4"/>
    </row>
    <row r="9" spans="1:14" s="14" customFormat="1" ht="35.25" customHeight="1" x14ac:dyDescent="0.3">
      <c r="A9" s="48" t="s">
        <v>16</v>
      </c>
      <c r="B9" s="50" t="s">
        <v>0</v>
      </c>
      <c r="C9" s="51" t="s">
        <v>4</v>
      </c>
      <c r="D9" s="61" t="s">
        <v>14</v>
      </c>
      <c r="E9" s="48" t="s">
        <v>15</v>
      </c>
      <c r="F9" s="48" t="s">
        <v>8</v>
      </c>
      <c r="G9" s="55" t="s">
        <v>10</v>
      </c>
      <c r="H9" s="55" t="s">
        <v>2</v>
      </c>
      <c r="I9" s="57" t="s">
        <v>1</v>
      </c>
      <c r="J9" s="57" t="s">
        <v>11</v>
      </c>
      <c r="K9" s="57" t="s">
        <v>3</v>
      </c>
      <c r="L9" s="59" t="s">
        <v>7</v>
      </c>
      <c r="M9" s="60"/>
      <c r="N9" s="53" t="s">
        <v>12</v>
      </c>
    </row>
    <row r="10" spans="1:14" ht="30" customHeight="1" x14ac:dyDescent="0.3">
      <c r="A10" s="49"/>
      <c r="B10" s="50"/>
      <c r="C10" s="52"/>
      <c r="D10" s="62"/>
      <c r="E10" s="62"/>
      <c r="F10" s="49"/>
      <c r="G10" s="56"/>
      <c r="H10" s="56"/>
      <c r="I10" s="58"/>
      <c r="J10" s="58"/>
      <c r="K10" s="58"/>
      <c r="L10" s="10" t="s">
        <v>5</v>
      </c>
      <c r="M10" s="10" t="s">
        <v>6</v>
      </c>
      <c r="N10" s="54"/>
    </row>
    <row r="11" spans="1:14" s="17" customFormat="1" ht="98.25" customHeight="1" x14ac:dyDescent="0.3">
      <c r="A11" s="16">
        <v>12301</v>
      </c>
      <c r="B11" s="16" t="s">
        <v>82</v>
      </c>
      <c r="C11" s="21" t="s">
        <v>50</v>
      </c>
      <c r="D11" s="18" t="s">
        <v>19</v>
      </c>
      <c r="E11" s="18" t="s">
        <v>84</v>
      </c>
      <c r="F11" s="22">
        <v>43852</v>
      </c>
      <c r="G11" s="35">
        <v>12240</v>
      </c>
      <c r="H11" s="35">
        <v>12240</v>
      </c>
      <c r="I11" s="22">
        <v>44722</v>
      </c>
      <c r="J11" s="19">
        <v>2448</v>
      </c>
      <c r="K11" s="24">
        <v>2448</v>
      </c>
      <c r="L11" s="23" t="s">
        <v>111</v>
      </c>
      <c r="M11" s="23"/>
      <c r="N11" s="25">
        <f t="shared" ref="N11:N22" si="0">J11/G11</f>
        <v>0.2</v>
      </c>
    </row>
    <row r="12" spans="1:14" s="17" customFormat="1" ht="74.25" customHeight="1" x14ac:dyDescent="0.3">
      <c r="A12" s="16">
        <v>13139</v>
      </c>
      <c r="B12" s="16" t="s">
        <v>82</v>
      </c>
      <c r="C12" s="18" t="s">
        <v>51</v>
      </c>
      <c r="D12" s="18" t="s">
        <v>20</v>
      </c>
      <c r="E12" s="18"/>
      <c r="F12" s="22">
        <v>44637</v>
      </c>
      <c r="G12" s="35">
        <v>34906.33</v>
      </c>
      <c r="H12" s="35">
        <f>G12*1.21</f>
        <v>42236.659299999999</v>
      </c>
      <c r="I12" s="22">
        <v>44727</v>
      </c>
      <c r="J12" s="20">
        <v>850</v>
      </c>
      <c r="K12" s="20">
        <v>1028.5</v>
      </c>
      <c r="L12" s="16" t="s">
        <v>111</v>
      </c>
      <c r="M12" s="16"/>
      <c r="N12" s="25">
        <f t="shared" si="0"/>
        <v>2.4350884209253736E-2</v>
      </c>
    </row>
    <row r="13" spans="1:14" s="17" customFormat="1" ht="79.5" customHeight="1" x14ac:dyDescent="0.3">
      <c r="A13" s="16">
        <v>13140</v>
      </c>
      <c r="B13" s="16" t="s">
        <v>82</v>
      </c>
      <c r="C13" s="18" t="s">
        <v>52</v>
      </c>
      <c r="D13" s="18" t="s">
        <v>21</v>
      </c>
      <c r="E13" s="18" t="s">
        <v>85</v>
      </c>
      <c r="F13" s="22">
        <v>44641</v>
      </c>
      <c r="G13" s="35">
        <f>H13/1.21</f>
        <v>79514.066115702488</v>
      </c>
      <c r="H13" s="35">
        <v>96212.02</v>
      </c>
      <c r="I13" s="22">
        <v>44734</v>
      </c>
      <c r="J13" s="20">
        <v>3774</v>
      </c>
      <c r="K13" s="20">
        <v>4566.54</v>
      </c>
      <c r="L13" s="16" t="s">
        <v>111</v>
      </c>
      <c r="M13" s="16"/>
      <c r="N13" s="26">
        <f t="shared" si="0"/>
        <v>4.7463300323597815E-2</v>
      </c>
    </row>
    <row r="14" spans="1:14" s="17" customFormat="1" ht="41.25" customHeight="1" x14ac:dyDescent="0.3">
      <c r="A14" s="16">
        <v>13051</v>
      </c>
      <c r="B14" s="16" t="s">
        <v>82</v>
      </c>
      <c r="C14" s="18" t="s">
        <v>53</v>
      </c>
      <c r="D14" s="18" t="s">
        <v>22</v>
      </c>
      <c r="E14" s="18" t="s">
        <v>86</v>
      </c>
      <c r="F14" s="22">
        <v>44559</v>
      </c>
      <c r="G14" s="35">
        <v>80425</v>
      </c>
      <c r="H14" s="35">
        <v>80425</v>
      </c>
      <c r="I14" s="22">
        <v>44739</v>
      </c>
      <c r="J14" s="20">
        <v>36567</v>
      </c>
      <c r="K14" s="20">
        <v>36567</v>
      </c>
      <c r="L14" s="16"/>
      <c r="M14" s="16" t="s">
        <v>112</v>
      </c>
      <c r="N14" s="26">
        <f t="shared" si="0"/>
        <v>0.45467205470935657</v>
      </c>
    </row>
    <row r="15" spans="1:14" s="17" customFormat="1" ht="128.25" customHeight="1" x14ac:dyDescent="0.3">
      <c r="A15" s="16">
        <v>12911</v>
      </c>
      <c r="B15" s="16" t="s">
        <v>82</v>
      </c>
      <c r="C15" s="18" t="s">
        <v>54</v>
      </c>
      <c r="D15" s="18" t="s">
        <v>23</v>
      </c>
      <c r="E15" s="18" t="s">
        <v>87</v>
      </c>
      <c r="F15" s="22">
        <v>44369</v>
      </c>
      <c r="G15" s="35">
        <v>193158.98</v>
      </c>
      <c r="H15" s="35">
        <v>193158.98</v>
      </c>
      <c r="I15" s="22">
        <v>44574</v>
      </c>
      <c r="J15" s="20">
        <v>38631.800000000003</v>
      </c>
      <c r="K15" s="20">
        <v>38631.800000000003</v>
      </c>
      <c r="L15" s="16" t="s">
        <v>111</v>
      </c>
      <c r="M15" s="16"/>
      <c r="N15" s="26">
        <f t="shared" si="0"/>
        <v>0.20000002070833053</v>
      </c>
    </row>
    <row r="16" spans="1:14" s="17" customFormat="1" ht="126.75" customHeight="1" x14ac:dyDescent="0.3">
      <c r="A16" s="16">
        <v>12912</v>
      </c>
      <c r="B16" s="16" t="s">
        <v>82</v>
      </c>
      <c r="C16" s="18" t="s">
        <v>55</v>
      </c>
      <c r="D16" s="18" t="s">
        <v>24</v>
      </c>
      <c r="E16" s="18" t="s">
        <v>88</v>
      </c>
      <c r="F16" s="22">
        <v>44370</v>
      </c>
      <c r="G16" s="35">
        <v>116104</v>
      </c>
      <c r="H16" s="35">
        <v>140485.84</v>
      </c>
      <c r="I16" s="22">
        <v>44572</v>
      </c>
      <c r="J16" s="20">
        <v>23220.801652892562</v>
      </c>
      <c r="K16" s="20">
        <v>28097.17</v>
      </c>
      <c r="L16" s="16" t="s">
        <v>111</v>
      </c>
      <c r="M16" s="16"/>
      <c r="N16" s="26">
        <f t="shared" si="0"/>
        <v>0.20000001423631023</v>
      </c>
    </row>
    <row r="17" spans="1:14" s="17" customFormat="1" ht="54.75" customHeight="1" x14ac:dyDescent="0.3">
      <c r="A17" s="16">
        <v>11744</v>
      </c>
      <c r="B17" s="16" t="s">
        <v>82</v>
      </c>
      <c r="C17" s="18" t="s">
        <v>56</v>
      </c>
      <c r="D17" s="18" t="s">
        <v>25</v>
      </c>
      <c r="E17" s="18" t="s">
        <v>89</v>
      </c>
      <c r="F17" s="22">
        <v>43464</v>
      </c>
      <c r="G17" s="35">
        <f>H17/1.21</f>
        <v>31227.057851239668</v>
      </c>
      <c r="H17" s="35">
        <v>37784.74</v>
      </c>
      <c r="I17" s="22">
        <v>44631</v>
      </c>
      <c r="J17" s="20">
        <v>371.85123966942149</v>
      </c>
      <c r="K17" s="20">
        <v>449.94</v>
      </c>
      <c r="L17" s="16" t="s">
        <v>111</v>
      </c>
      <c r="M17" s="16"/>
      <c r="N17" s="26">
        <f t="shared" si="0"/>
        <v>1.1907981899571098E-2</v>
      </c>
    </row>
    <row r="18" spans="1:14" s="17" customFormat="1" ht="91.5" customHeight="1" x14ac:dyDescent="0.3">
      <c r="A18" s="16">
        <v>12351</v>
      </c>
      <c r="B18" s="16" t="s">
        <v>82</v>
      </c>
      <c r="C18" s="18" t="s">
        <v>57</v>
      </c>
      <c r="D18" s="18" t="s">
        <v>26</v>
      </c>
      <c r="E18" s="18"/>
      <c r="F18" s="22">
        <v>43900</v>
      </c>
      <c r="G18" s="35">
        <v>13156.5</v>
      </c>
      <c r="H18" s="35">
        <v>14045.12</v>
      </c>
      <c r="I18" s="22">
        <v>44637</v>
      </c>
      <c r="J18" s="20">
        <f>K18/1.21</f>
        <v>19.512396694214875</v>
      </c>
      <c r="K18" s="20">
        <v>23.61</v>
      </c>
      <c r="L18" s="16" t="s">
        <v>111</v>
      </c>
      <c r="M18" s="16"/>
      <c r="N18" s="26">
        <f t="shared" si="0"/>
        <v>1.4830993572922035E-3</v>
      </c>
    </row>
    <row r="19" spans="1:14" s="17" customFormat="1" ht="87" customHeight="1" x14ac:dyDescent="0.3">
      <c r="A19" s="16">
        <v>12349</v>
      </c>
      <c r="B19" s="16" t="s">
        <v>82</v>
      </c>
      <c r="C19" s="18" t="s">
        <v>58</v>
      </c>
      <c r="D19" s="18" t="s">
        <v>27</v>
      </c>
      <c r="E19" s="18" t="s">
        <v>90</v>
      </c>
      <c r="F19" s="22">
        <v>43900</v>
      </c>
      <c r="G19" s="35">
        <v>10327.5</v>
      </c>
      <c r="H19" s="35">
        <v>12496.28</v>
      </c>
      <c r="I19" s="22">
        <v>44638</v>
      </c>
      <c r="J19" s="20">
        <f>K19/1.21</f>
        <v>15.024793388429753</v>
      </c>
      <c r="K19" s="20">
        <v>18.18</v>
      </c>
      <c r="L19" s="16" t="s">
        <v>111</v>
      </c>
      <c r="M19" s="16"/>
      <c r="N19" s="26">
        <f t="shared" si="0"/>
        <v>1.4548335403950377E-3</v>
      </c>
    </row>
    <row r="20" spans="1:14" s="17" customFormat="1" ht="48.75" customHeight="1" x14ac:dyDescent="0.3">
      <c r="A20" s="16">
        <v>13000</v>
      </c>
      <c r="B20" s="16" t="s">
        <v>82</v>
      </c>
      <c r="C20" s="18" t="s">
        <v>59</v>
      </c>
      <c r="D20" s="18" t="s">
        <v>28</v>
      </c>
      <c r="E20" s="18" t="s">
        <v>91</v>
      </c>
      <c r="F20" s="22">
        <v>44516</v>
      </c>
      <c r="G20" s="35">
        <v>86750</v>
      </c>
      <c r="H20" s="35">
        <v>104967.5</v>
      </c>
      <c r="I20" s="22">
        <v>44655</v>
      </c>
      <c r="J20" s="20">
        <v>17209</v>
      </c>
      <c r="K20" s="20">
        <v>20822.89</v>
      </c>
      <c r="L20" s="16" t="s">
        <v>111</v>
      </c>
      <c r="M20" s="16"/>
      <c r="N20" s="26">
        <f t="shared" si="0"/>
        <v>0.19837463976945244</v>
      </c>
    </row>
    <row r="21" spans="1:14" s="17" customFormat="1" ht="75.75" customHeight="1" x14ac:dyDescent="0.3">
      <c r="A21" s="16">
        <v>12911</v>
      </c>
      <c r="B21" s="16" t="s">
        <v>82</v>
      </c>
      <c r="C21" s="18" t="s">
        <v>60</v>
      </c>
      <c r="D21" s="18" t="s">
        <v>29</v>
      </c>
      <c r="E21" s="18" t="s">
        <v>87</v>
      </c>
      <c r="F21" s="22">
        <v>44369</v>
      </c>
      <c r="G21" s="35">
        <v>193158.98</v>
      </c>
      <c r="H21" s="35">
        <v>193158.98</v>
      </c>
      <c r="I21" s="22">
        <v>44679</v>
      </c>
      <c r="J21" s="20">
        <v>16830</v>
      </c>
      <c r="K21" s="20">
        <v>16830</v>
      </c>
      <c r="L21" s="16"/>
      <c r="M21" s="16" t="s">
        <v>111</v>
      </c>
      <c r="N21" s="26">
        <f t="shared" si="0"/>
        <v>8.7130300646648673E-2</v>
      </c>
    </row>
    <row r="22" spans="1:14" s="17" customFormat="1" ht="77.25" customHeight="1" x14ac:dyDescent="0.3">
      <c r="A22" s="16">
        <v>11921</v>
      </c>
      <c r="B22" s="16" t="s">
        <v>82</v>
      </c>
      <c r="C22" s="18" t="s">
        <v>61</v>
      </c>
      <c r="D22" s="18" t="s">
        <v>30</v>
      </c>
      <c r="E22" s="18" t="s">
        <v>92</v>
      </c>
      <c r="F22" s="22">
        <v>43553</v>
      </c>
      <c r="G22" s="35">
        <v>1023755.38</v>
      </c>
      <c r="H22" s="35">
        <f>G22*1.21</f>
        <v>1238744.0097999999</v>
      </c>
      <c r="I22" s="22">
        <v>44693</v>
      </c>
      <c r="J22" s="20">
        <v>61029.479338842975</v>
      </c>
      <c r="K22" s="20">
        <v>73845.67</v>
      </c>
      <c r="L22" s="16" t="s">
        <v>111</v>
      </c>
      <c r="M22" s="16"/>
      <c r="N22" s="26">
        <f t="shared" si="0"/>
        <v>5.9613341752443809E-2</v>
      </c>
    </row>
    <row r="23" spans="1:14" s="17" customFormat="1" ht="43.2" x14ac:dyDescent="0.3">
      <c r="A23" s="16">
        <v>12876</v>
      </c>
      <c r="B23" s="16" t="s">
        <v>82</v>
      </c>
      <c r="C23" s="18" t="s">
        <v>62</v>
      </c>
      <c r="D23" s="18" t="s">
        <v>31</v>
      </c>
      <c r="E23" s="18" t="s">
        <v>93</v>
      </c>
      <c r="F23" s="22">
        <v>44350</v>
      </c>
      <c r="G23" s="35">
        <v>93200</v>
      </c>
      <c r="H23" s="35">
        <v>112772</v>
      </c>
      <c r="I23" s="22">
        <v>44712</v>
      </c>
      <c r="J23" s="20">
        <v>18331.2479338843</v>
      </c>
      <c r="K23" s="20">
        <v>22180.81</v>
      </c>
      <c r="L23" s="16"/>
      <c r="M23" s="16" t="s">
        <v>111</v>
      </c>
      <c r="N23" s="26">
        <f t="shared" ref="N23:N42" si="1">J23/G23</f>
        <v>0.19668720959103328</v>
      </c>
    </row>
    <row r="24" spans="1:14" ht="86.4" x14ac:dyDescent="0.3">
      <c r="A24" s="16">
        <v>11951</v>
      </c>
      <c r="B24" s="16" t="s">
        <v>82</v>
      </c>
      <c r="C24" s="18" t="s">
        <v>63</v>
      </c>
      <c r="D24" s="18" t="s">
        <v>32</v>
      </c>
      <c r="E24" s="18" t="s">
        <v>88</v>
      </c>
      <c r="F24" s="22">
        <v>43588</v>
      </c>
      <c r="G24" s="37">
        <v>133285.74</v>
      </c>
      <c r="H24" s="37">
        <v>133285.74</v>
      </c>
      <c r="I24" s="22">
        <v>44652</v>
      </c>
      <c r="J24" s="20">
        <v>11236.13</v>
      </c>
      <c r="K24" s="20">
        <v>11236.13</v>
      </c>
      <c r="L24" s="16" t="s">
        <v>111</v>
      </c>
      <c r="M24" s="16"/>
      <c r="N24" s="26">
        <f t="shared" si="1"/>
        <v>8.4301066265603505E-2</v>
      </c>
    </row>
    <row r="25" spans="1:14" ht="86.4" x14ac:dyDescent="0.3">
      <c r="A25" s="16">
        <v>12040</v>
      </c>
      <c r="B25" s="16" t="s">
        <v>82</v>
      </c>
      <c r="C25" s="18" t="s">
        <v>64</v>
      </c>
      <c r="D25" s="18" t="s">
        <v>33</v>
      </c>
      <c r="E25" s="18"/>
      <c r="F25" s="22">
        <v>43661</v>
      </c>
      <c r="G25" s="37">
        <v>15000</v>
      </c>
      <c r="H25" s="37">
        <v>18150</v>
      </c>
      <c r="I25" s="22">
        <v>44750</v>
      </c>
      <c r="J25" s="20">
        <v>-3000</v>
      </c>
      <c r="K25" s="20">
        <f>J25*1.21</f>
        <v>-3630</v>
      </c>
      <c r="L25" s="16" t="s">
        <v>111</v>
      </c>
      <c r="M25" s="16"/>
      <c r="N25" s="26">
        <f t="shared" si="1"/>
        <v>-0.2</v>
      </c>
    </row>
    <row r="26" spans="1:14" ht="57.6" x14ac:dyDescent="0.3">
      <c r="A26" s="16">
        <v>12748</v>
      </c>
      <c r="B26" s="16" t="s">
        <v>82</v>
      </c>
      <c r="C26" s="18" t="s">
        <v>65</v>
      </c>
      <c r="D26" s="18" t="s">
        <v>34</v>
      </c>
      <c r="E26" s="18" t="s">
        <v>94</v>
      </c>
      <c r="F26" s="22">
        <v>44256</v>
      </c>
      <c r="G26" s="37">
        <f>H26/1.21</f>
        <v>223100</v>
      </c>
      <c r="H26" s="37">
        <v>269951</v>
      </c>
      <c r="I26" s="22">
        <v>44754</v>
      </c>
      <c r="J26" s="23">
        <v>40523.752066115703</v>
      </c>
      <c r="K26" s="20">
        <v>49033.74</v>
      </c>
      <c r="L26" s="16" t="s">
        <v>111</v>
      </c>
      <c r="M26" s="16"/>
      <c r="N26" s="26">
        <f t="shared" si="1"/>
        <v>0.18163940863341865</v>
      </c>
    </row>
    <row r="27" spans="1:14" ht="43.2" x14ac:dyDescent="0.3">
      <c r="A27" s="16">
        <v>11216</v>
      </c>
      <c r="B27" s="16" t="s">
        <v>82</v>
      </c>
      <c r="C27" s="18" t="s">
        <v>66</v>
      </c>
      <c r="D27" s="18" t="s">
        <v>35</v>
      </c>
      <c r="E27" s="18" t="s">
        <v>95</v>
      </c>
      <c r="F27" s="22">
        <v>43141</v>
      </c>
      <c r="G27" s="37">
        <f>H27/1.21</f>
        <v>93300</v>
      </c>
      <c r="H27" s="38">
        <v>112893</v>
      </c>
      <c r="I27" s="22">
        <v>44756</v>
      </c>
      <c r="J27" s="23">
        <v>41361.776859504134</v>
      </c>
      <c r="K27" s="20">
        <v>50047.75</v>
      </c>
      <c r="L27" s="16"/>
      <c r="M27" s="16" t="s">
        <v>111</v>
      </c>
      <c r="N27" s="26">
        <f t="shared" si="1"/>
        <v>0.44332022357453521</v>
      </c>
    </row>
    <row r="28" spans="1:14" ht="86.4" x14ac:dyDescent="0.3">
      <c r="A28" s="16">
        <v>12960</v>
      </c>
      <c r="B28" s="16" t="s">
        <v>82</v>
      </c>
      <c r="C28" s="18" t="s">
        <v>67</v>
      </c>
      <c r="D28" s="18" t="s">
        <v>36</v>
      </c>
      <c r="E28" s="18" t="s">
        <v>96</v>
      </c>
      <c r="F28" s="22">
        <v>44438</v>
      </c>
      <c r="G28" s="37">
        <f>H28/1.21</f>
        <v>25800</v>
      </c>
      <c r="H28" s="38">
        <v>31218</v>
      </c>
      <c r="I28" s="22">
        <v>44844</v>
      </c>
      <c r="J28" s="23">
        <v>2470</v>
      </c>
      <c r="K28" s="20">
        <f>J28*1.21</f>
        <v>2988.7</v>
      </c>
      <c r="L28" s="16" t="s">
        <v>111</v>
      </c>
      <c r="M28" s="16"/>
      <c r="N28" s="26">
        <f t="shared" si="1"/>
        <v>9.5736434108527127E-2</v>
      </c>
    </row>
    <row r="29" spans="1:14" ht="72" x14ac:dyDescent="0.3">
      <c r="A29" s="16">
        <v>13137</v>
      </c>
      <c r="B29" s="16" t="s">
        <v>82</v>
      </c>
      <c r="C29" s="18" t="s">
        <v>68</v>
      </c>
      <c r="D29" s="18" t="s">
        <v>37</v>
      </c>
      <c r="E29" s="18" t="s">
        <v>97</v>
      </c>
      <c r="F29" s="22">
        <v>44643</v>
      </c>
      <c r="G29" s="35">
        <f>H29/1.21</f>
        <v>54103.776859504134</v>
      </c>
      <c r="H29" s="35">
        <v>65465.57</v>
      </c>
      <c r="I29" s="22">
        <v>44769</v>
      </c>
      <c r="J29" s="23">
        <v>5944.8429752066122</v>
      </c>
      <c r="K29" s="20">
        <v>7193.26</v>
      </c>
      <c r="L29" s="16" t="s">
        <v>111</v>
      </c>
      <c r="M29" s="16"/>
      <c r="N29" s="26">
        <f t="shared" si="1"/>
        <v>0.10987852087746278</v>
      </c>
    </row>
    <row r="30" spans="1:14" ht="57.6" x14ac:dyDescent="0.3">
      <c r="A30" s="16">
        <v>12489</v>
      </c>
      <c r="B30" s="16" t="s">
        <v>82</v>
      </c>
      <c r="C30" s="18" t="s">
        <v>69</v>
      </c>
      <c r="D30" s="18" t="s">
        <v>38</v>
      </c>
      <c r="E30" s="18" t="s">
        <v>98</v>
      </c>
      <c r="F30" s="22">
        <v>44007</v>
      </c>
      <c r="G30" s="37">
        <v>12100</v>
      </c>
      <c r="H30" s="38">
        <v>14641</v>
      </c>
      <c r="I30" s="22">
        <v>44770</v>
      </c>
      <c r="J30" s="23">
        <v>-2420</v>
      </c>
      <c r="K30" s="20">
        <v>-2928.2</v>
      </c>
      <c r="L30" s="16"/>
      <c r="M30" s="16" t="s">
        <v>111</v>
      </c>
      <c r="N30" s="26">
        <f t="shared" si="1"/>
        <v>-0.2</v>
      </c>
    </row>
    <row r="31" spans="1:14" ht="57.6" x14ac:dyDescent="0.3">
      <c r="A31" s="16">
        <v>12490</v>
      </c>
      <c r="B31" s="16" t="s">
        <v>82</v>
      </c>
      <c r="C31" s="18" t="s">
        <v>70</v>
      </c>
      <c r="D31" s="18" t="s">
        <v>39</v>
      </c>
      <c r="E31" s="18" t="s">
        <v>99</v>
      </c>
      <c r="F31" s="22">
        <v>44007</v>
      </c>
      <c r="G31" s="37">
        <v>15800</v>
      </c>
      <c r="H31" s="38">
        <v>19118</v>
      </c>
      <c r="I31" s="22">
        <v>44770</v>
      </c>
      <c r="J31" s="23">
        <v>-3160</v>
      </c>
      <c r="K31" s="20">
        <v>-3823.6</v>
      </c>
      <c r="L31" s="16"/>
      <c r="M31" s="16" t="s">
        <v>111</v>
      </c>
      <c r="N31" s="26">
        <f t="shared" si="1"/>
        <v>-0.2</v>
      </c>
    </row>
    <row r="32" spans="1:14" ht="43.2" x14ac:dyDescent="0.3">
      <c r="A32" s="16">
        <v>12491</v>
      </c>
      <c r="B32" s="16" t="s">
        <v>82</v>
      </c>
      <c r="C32" s="18" t="s">
        <v>71</v>
      </c>
      <c r="D32" s="18" t="s">
        <v>40</v>
      </c>
      <c r="E32" s="18" t="s">
        <v>100</v>
      </c>
      <c r="F32" s="22">
        <v>44007</v>
      </c>
      <c r="G32" s="37">
        <v>15006.2</v>
      </c>
      <c r="H32" s="38">
        <v>18157.5</v>
      </c>
      <c r="I32" s="22">
        <v>44771</v>
      </c>
      <c r="J32" s="23">
        <v>-3001.2396694214876</v>
      </c>
      <c r="K32" s="20">
        <v>-3631.5</v>
      </c>
      <c r="L32" s="16"/>
      <c r="M32" s="16" t="s">
        <v>111</v>
      </c>
      <c r="N32" s="26">
        <f t="shared" si="1"/>
        <v>-0.19999997797053801</v>
      </c>
    </row>
    <row r="33" spans="1:14" ht="57.6" x14ac:dyDescent="0.3">
      <c r="A33" s="16">
        <v>12487</v>
      </c>
      <c r="B33" s="16" t="s">
        <v>82</v>
      </c>
      <c r="C33" s="18" t="s">
        <v>72</v>
      </c>
      <c r="D33" s="18" t="s">
        <v>41</v>
      </c>
      <c r="E33" s="18" t="s">
        <v>101</v>
      </c>
      <c r="F33" s="22">
        <v>44007</v>
      </c>
      <c r="G33" s="37">
        <v>13400</v>
      </c>
      <c r="H33" s="38">
        <v>16214</v>
      </c>
      <c r="I33" s="22">
        <v>44774</v>
      </c>
      <c r="J33" s="23">
        <v>-2680.0000000000005</v>
      </c>
      <c r="K33" s="20">
        <v>-3242.8</v>
      </c>
      <c r="L33" s="16"/>
      <c r="M33" s="16" t="s">
        <v>111</v>
      </c>
      <c r="N33" s="26">
        <f t="shared" si="1"/>
        <v>-0.20000000000000004</v>
      </c>
    </row>
    <row r="34" spans="1:14" ht="100.8" x14ac:dyDescent="0.3">
      <c r="A34" s="16">
        <v>13194</v>
      </c>
      <c r="B34" s="16" t="s">
        <v>82</v>
      </c>
      <c r="C34" s="18" t="s">
        <v>73</v>
      </c>
      <c r="D34" s="18" t="s">
        <v>42</v>
      </c>
      <c r="E34" s="18" t="s">
        <v>102</v>
      </c>
      <c r="F34" s="22">
        <v>44691</v>
      </c>
      <c r="G34" s="37">
        <f>H34/1.21</f>
        <v>411660</v>
      </c>
      <c r="H34" s="38">
        <v>498108.6</v>
      </c>
      <c r="I34" s="22">
        <v>44824</v>
      </c>
      <c r="J34" s="23">
        <v>-51854.165289256198</v>
      </c>
      <c r="K34" s="20">
        <v>-62743.54</v>
      </c>
      <c r="L34" s="16" t="s">
        <v>111</v>
      </c>
      <c r="M34" s="16"/>
      <c r="N34" s="26">
        <f t="shared" si="1"/>
        <v>-0.1259635750115537</v>
      </c>
    </row>
    <row r="35" spans="1:14" ht="72" x14ac:dyDescent="0.3">
      <c r="A35" s="16">
        <v>13210</v>
      </c>
      <c r="B35" s="16" t="s">
        <v>82</v>
      </c>
      <c r="C35" s="18" t="s">
        <v>74</v>
      </c>
      <c r="D35" s="18" t="s">
        <v>43</v>
      </c>
      <c r="E35" s="18" t="s">
        <v>103</v>
      </c>
      <c r="F35" s="22">
        <v>44704</v>
      </c>
      <c r="G35" s="37">
        <v>7890</v>
      </c>
      <c r="H35" s="38">
        <v>9546.9</v>
      </c>
      <c r="I35" s="22">
        <v>44824</v>
      </c>
      <c r="J35" s="23">
        <v>-304.16528925619838</v>
      </c>
      <c r="K35" s="20">
        <v>-368.04</v>
      </c>
      <c r="L35" s="16"/>
      <c r="M35" s="16" t="s">
        <v>111</v>
      </c>
      <c r="N35" s="26">
        <f t="shared" si="1"/>
        <v>-3.8550733746032746E-2</v>
      </c>
    </row>
    <row r="36" spans="1:14" ht="57.6" x14ac:dyDescent="0.3">
      <c r="A36" s="16">
        <v>13145</v>
      </c>
      <c r="B36" s="16" t="s">
        <v>82</v>
      </c>
      <c r="C36" s="18" t="s">
        <v>75</v>
      </c>
      <c r="D36" s="18" t="s">
        <v>44</v>
      </c>
      <c r="E36" s="18" t="s">
        <v>104</v>
      </c>
      <c r="F36" s="22">
        <v>44643</v>
      </c>
      <c r="G36" s="38">
        <v>117695.14</v>
      </c>
      <c r="H36" s="37">
        <v>142411.12</v>
      </c>
      <c r="I36" s="22">
        <v>44827</v>
      </c>
      <c r="J36" s="23">
        <v>3719.5041322314055</v>
      </c>
      <c r="K36" s="20">
        <v>4500.6000000000004</v>
      </c>
      <c r="L36" s="16" t="s">
        <v>111</v>
      </c>
      <c r="M36" s="16"/>
      <c r="N36" s="26">
        <f t="shared" si="1"/>
        <v>3.1602869347293401E-2</v>
      </c>
    </row>
    <row r="37" spans="1:14" ht="115.2" x14ac:dyDescent="0.3">
      <c r="A37" s="16">
        <v>13143</v>
      </c>
      <c r="B37" s="16" t="s">
        <v>82</v>
      </c>
      <c r="C37" s="18" t="s">
        <v>76</v>
      </c>
      <c r="D37" s="18" t="s">
        <v>45</v>
      </c>
      <c r="E37" s="18" t="s">
        <v>105</v>
      </c>
      <c r="F37" s="22">
        <v>44642</v>
      </c>
      <c r="G37" s="38">
        <v>213928.45</v>
      </c>
      <c r="H37" s="37">
        <v>258853.42</v>
      </c>
      <c r="I37" s="22">
        <v>44867</v>
      </c>
      <c r="J37" s="23">
        <v>-59785.652892561986</v>
      </c>
      <c r="K37" s="20">
        <v>-72340.639999999999</v>
      </c>
      <c r="L37" s="16"/>
      <c r="M37" s="16" t="s">
        <v>111</v>
      </c>
      <c r="N37" s="26">
        <f t="shared" si="1"/>
        <v>-0.27946564794239376</v>
      </c>
    </row>
    <row r="38" spans="1:14" ht="86.4" x14ac:dyDescent="0.3">
      <c r="A38" s="16">
        <v>13311</v>
      </c>
      <c r="B38" s="16" t="s">
        <v>83</v>
      </c>
      <c r="C38" s="18" t="s">
        <v>77</v>
      </c>
      <c r="D38" s="18" t="s">
        <v>46</v>
      </c>
      <c r="E38" s="18" t="s">
        <v>106</v>
      </c>
      <c r="F38" s="22">
        <v>44809</v>
      </c>
      <c r="G38" s="38">
        <v>26849.33</v>
      </c>
      <c r="H38" s="38">
        <v>32487.69</v>
      </c>
      <c r="I38" s="22">
        <v>44887</v>
      </c>
      <c r="J38" s="23">
        <v>3190.1983471074382</v>
      </c>
      <c r="K38" s="20">
        <v>3860.14</v>
      </c>
      <c r="L38" s="16" t="s">
        <v>111</v>
      </c>
      <c r="M38" s="16"/>
      <c r="N38" s="26">
        <f t="shared" si="1"/>
        <v>0.11881854582991225</v>
      </c>
    </row>
    <row r="39" spans="1:14" ht="86.4" x14ac:dyDescent="0.3">
      <c r="A39" s="16">
        <v>13048</v>
      </c>
      <c r="B39" s="16" t="s">
        <v>82</v>
      </c>
      <c r="C39" s="18" t="s">
        <v>78</v>
      </c>
      <c r="D39" s="18" t="s">
        <v>47</v>
      </c>
      <c r="E39" s="18" t="s">
        <v>107</v>
      </c>
      <c r="F39" s="22">
        <v>44557</v>
      </c>
      <c r="G39" s="37">
        <v>28600</v>
      </c>
      <c r="H39" s="38">
        <v>34606</v>
      </c>
      <c r="I39" s="22">
        <v>44895</v>
      </c>
      <c r="J39" s="23">
        <v>-5720</v>
      </c>
      <c r="K39" s="20">
        <v>-6921.2</v>
      </c>
      <c r="L39" s="16" t="s">
        <v>111</v>
      </c>
      <c r="M39" s="16"/>
      <c r="N39" s="26">
        <f t="shared" si="1"/>
        <v>-0.2</v>
      </c>
    </row>
    <row r="40" spans="1:14" ht="57.6" x14ac:dyDescent="0.3">
      <c r="A40" s="16">
        <v>12778</v>
      </c>
      <c r="B40" s="16" t="s">
        <v>82</v>
      </c>
      <c r="C40" s="18" t="s">
        <v>79</v>
      </c>
      <c r="D40" s="18" t="s">
        <v>113</v>
      </c>
      <c r="E40" s="18" t="s">
        <v>108</v>
      </c>
      <c r="F40" s="22">
        <v>44272</v>
      </c>
      <c r="G40" s="37">
        <f>H40/1.21</f>
        <v>695000</v>
      </c>
      <c r="H40" s="38">
        <v>840950</v>
      </c>
      <c r="I40" s="22">
        <v>44914</v>
      </c>
      <c r="J40" s="23">
        <v>0</v>
      </c>
      <c r="K40" s="20">
        <v>0</v>
      </c>
      <c r="L40" s="16"/>
      <c r="M40" s="16" t="s">
        <v>111</v>
      </c>
      <c r="N40" s="26">
        <v>0</v>
      </c>
    </row>
    <row r="41" spans="1:14" ht="100.8" x14ac:dyDescent="0.3">
      <c r="A41" s="16">
        <v>13047</v>
      </c>
      <c r="B41" s="16" t="s">
        <v>82</v>
      </c>
      <c r="C41" s="18" t="s">
        <v>80</v>
      </c>
      <c r="D41" s="18" t="s">
        <v>48</v>
      </c>
      <c r="E41" s="18" t="s">
        <v>109</v>
      </c>
      <c r="F41" s="22">
        <v>44558</v>
      </c>
      <c r="G41" s="37">
        <f>H41/1.21</f>
        <v>51412.495867768601</v>
      </c>
      <c r="H41" s="38">
        <v>62209.120000000003</v>
      </c>
      <c r="I41" s="22">
        <v>44896</v>
      </c>
      <c r="J41" s="23">
        <f>K41/1.21</f>
        <v>-10282.495867768595</v>
      </c>
      <c r="K41" s="20">
        <v>-12441.82</v>
      </c>
      <c r="L41" s="16" t="s">
        <v>111</v>
      </c>
      <c r="M41" s="16"/>
      <c r="N41" s="26">
        <f t="shared" si="1"/>
        <v>-0.19999993570074612</v>
      </c>
    </row>
    <row r="42" spans="1:14" ht="72" x14ac:dyDescent="0.3">
      <c r="A42" s="16">
        <v>12027</v>
      </c>
      <c r="B42" s="16" t="s">
        <v>82</v>
      </c>
      <c r="C42" s="18" t="s">
        <v>81</v>
      </c>
      <c r="D42" s="18" t="s">
        <v>49</v>
      </c>
      <c r="E42" s="18" t="s">
        <v>110</v>
      </c>
      <c r="F42" s="22">
        <v>43649</v>
      </c>
      <c r="G42" s="37">
        <v>157260</v>
      </c>
      <c r="H42" s="38">
        <f>G42*1.21</f>
        <v>190284.6</v>
      </c>
      <c r="I42" s="22">
        <v>44677</v>
      </c>
      <c r="J42" s="23">
        <v>31452</v>
      </c>
      <c r="K42" s="20">
        <v>38056.92</v>
      </c>
      <c r="L42" s="16" t="s">
        <v>111</v>
      </c>
      <c r="M42" s="16"/>
      <c r="N42" s="26">
        <f t="shared" si="1"/>
        <v>0.2</v>
      </c>
    </row>
  </sheetData>
  <sheetProtection password="C9C3" sheet="1" objects="1" scenarios="1" formatCells="0" formatColumns="0" formatRows="0" insertRows="0" deleteRows="0" sort="0" autoFilter="0" pivotTables="0"/>
  <mergeCells count="14">
    <mergeCell ref="F3:M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2022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2020-01-17T07:47:32Z</cp:lastPrinted>
  <dcterms:created xsi:type="dcterms:W3CDTF">2015-11-27T08:05:33Z</dcterms:created>
  <dcterms:modified xsi:type="dcterms:W3CDTF">2023-05-25T13:11:55Z</dcterms:modified>
</cp:coreProperties>
</file>