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19440" windowHeight="11160"/>
  </bookViews>
  <sheets>
    <sheet name="Ctes Modificacions 2022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K37" i="1"/>
  <c r="G37" i="1"/>
  <c r="N37" i="1" s="1"/>
  <c r="H37" i="1"/>
  <c r="C37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1" i="1"/>
  <c r="H36" i="1"/>
  <c r="H35" i="1"/>
  <c r="H34" i="1"/>
  <c r="H33" i="1"/>
  <c r="H32" i="1"/>
  <c r="H31" i="1"/>
  <c r="H30" i="1"/>
  <c r="H29" i="1"/>
  <c r="H28" i="1"/>
  <c r="H26" i="1"/>
  <c r="H24" i="1"/>
</calcChain>
</file>

<file path=xl/sharedStrings.xml><?xml version="1.0" encoding="utf-8"?>
<sst xmlns="http://schemas.openxmlformats.org/spreadsheetml/2006/main" count="181" uniqueCount="121">
  <si>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</si>
  <si>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</si>
  <si>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</si>
  <si>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</si>
  <si>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</si>
  <si>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</si>
  <si>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</si>
  <si>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</si>
  <si>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</si>
  <si>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</si>
  <si>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</si>
  <si>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</si>
  <si>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</si>
  <si>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</si>
  <si>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</si>
  <si>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</si>
  <si>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</si>
  <si>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</si>
  <si>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Institut Municipal de l'Habitatge i Rehabilitació de Barcelona</t>
  </si>
  <si>
    <t>19/025</t>
  </si>
  <si>
    <t>19/097</t>
  </si>
  <si>
    <t>20/106</t>
  </si>
  <si>
    <t>17/060</t>
  </si>
  <si>
    <t>17/052</t>
  </si>
  <si>
    <t>19/024</t>
  </si>
  <si>
    <t>17/059</t>
  </si>
  <si>
    <t>18/106</t>
  </si>
  <si>
    <t>21/046</t>
  </si>
  <si>
    <t>19/088</t>
  </si>
  <si>
    <t>17/042</t>
  </si>
  <si>
    <t>19/124</t>
  </si>
  <si>
    <t>20/093</t>
  </si>
  <si>
    <t>19/023</t>
  </si>
  <si>
    <t>16/012</t>
  </si>
  <si>
    <t>18/004</t>
  </si>
  <si>
    <t>19/087</t>
  </si>
  <si>
    <t>20/081</t>
  </si>
  <si>
    <t>19/141</t>
  </si>
  <si>
    <t>20/071</t>
  </si>
  <si>
    <t>19/128</t>
  </si>
  <si>
    <t>20/089 Lot 3</t>
  </si>
  <si>
    <t>20/084</t>
  </si>
  <si>
    <t>20/089 Lot 4</t>
  </si>
  <si>
    <t>20/097 LOT 3</t>
  </si>
  <si>
    <t>Construcció 14 habitatges av. Vallcarca núm.95 i av. República Argentina, 96</t>
  </si>
  <si>
    <t xml:space="preserve">Serveis d’assistència tècnica de gestió de la fase postvenda i termini de garantia de les obres, gestió del manteniment dels elements constructius i instal·lacions en general dels edificis i habitatges i adequació interior dels habitatges, adscrits a l’Institut Municipal de l’Habitatge i Rehabilitació de Barcelona </t>
  </si>
  <si>
    <t>Construcció d’un edifici de 54 habitatges i aparcaments al carrer Mur, núm. 4, (edifici I1) del barri del Bon Pastor, de Barcelona.</t>
  </si>
  <si>
    <t xml:space="preserve">Obres de construcció d’un edifici de 38 habitatges, locals i aparcaments als carrers Salomó, núm. 1 i 7 i Claramunt, núm. 55, (edifici G1) del barri del Bon Pastor, de Barcelona, amb mesures de contractació pública sostenible </t>
  </si>
  <si>
    <t>Obres de construcció d’un edifici de 54 habitatges, places d ́aparcament i local destinat a equipament esportiu a la planta baixa del carrer Lluís Borrassà, 23 de Barcelona, promogut per l’IMHAB</t>
  </si>
  <si>
    <t>Obres de construcció d’un edifici de de 42 habitatges, i aparcament situat al carrer Novelles, 1-3, (Bloc H1 de la 4a fase de la remodelació del barri de Bon Pastor)</t>
  </si>
  <si>
    <t>Serveis de manteniment correctiu i evolutiu de les aplicacions corporatives de l'IMHAB, consultoria i implantació de sistemes de qualitat i control de gestió, amb mesures de contractació pública sostenible</t>
  </si>
  <si>
    <t>Reforma del local per les oficines de l’Institut Municipal de l’Habitatge de Barcelona, situades al carrer Aiguader número 22 de Barcelona</t>
  </si>
  <si>
    <t>Construcció de 48 habitatges dotacionals i aparcament al carrer Puigcerdà, 100-104 i de 27 habitatges socials i aparcament al carrer Maresme, 89-93</t>
  </si>
  <si>
    <t>Serveis de control tècnic sobre els materials de les obres promogudes per l’IMHAB</t>
  </si>
  <si>
    <t>Redacció projecte executiu, modelatge en 3D de la promoció d'habitatges a l'Av. Mare de déu de Montserrat, 5-11 (Antiga Quiron), de Barcelona</t>
  </si>
  <si>
    <t>Redacció de projectes i direcció de les obres de construcció industrialitzada amb contenidors marítims a l'avinguda del Carilet 22-24 de Barcelona</t>
  </si>
  <si>
    <t xml:space="preserve">Serveis de seguiment i col·laboració en la redacció del projecte executiu, redacció del programa de control de qualitat i direcció d’execució d’obres de la promoció d’habitatges situada al barri del Bon Pastor edifici H3 (4a. fase), de Barcelona </t>
  </si>
  <si>
    <t xml:space="preserve">serveis per a la direcció facultativa, d’arquitecte, de les obres de la promoció d’habitatges per a lloguer social, equipaments i aparcaments situada al barri del Bon Pastor edifici H3 (4a. Fase), de Barcelona </t>
  </si>
  <si>
    <t>Redacció projecte executiu, modelatge en 3D de la promoció d'habitatges al cr. Acer 10 (Marina del Prat Vermell D1+D2) de Barcelona</t>
  </si>
  <si>
    <t>Obres de construcció d’un edifici plurifamiliar de 72 habitatges dotacionals al carrer Ulldecona, núm. 2 –sector 10 Illa G P22 Marina del Prat Vermell–, de Barcelona</t>
  </si>
  <si>
    <t>Obres de construcció conjuntament amb la redacció del projecte, de l’edifici d’habitatges protegit al districte de Sant Marti, situat al carrer Binèfar 22</t>
  </si>
  <si>
    <t>Obres de construcció conjuntament amb la redacció del projecte, de l’edifici d’habitatges protegit al districte de Sant Marti, situat al Ptge. Arriassa (ara carrer Dolores Iturbe Arizcuren, 13)</t>
  </si>
  <si>
    <t>Serveis de manteniment dels elements constructius i instal·lacions en general dels edificis i habitatges i adequació interior dels habitatges adscrits a l'IMHAB</t>
  </si>
  <si>
    <t>BETA CONKRET, SA</t>
  </si>
  <si>
    <t>ASOCIACIÓN PROVIVIENDA</t>
  </si>
  <si>
    <t>UTE GESTIÓ MANTENIMENT HABITATGES IMHAB</t>
  </si>
  <si>
    <t>CARTUJA INMOBILIARIA, SAU</t>
  </si>
  <si>
    <t>COPISA CONSTRUCTORA PIRENAICA, SA</t>
  </si>
  <si>
    <t>ACSA OBRAS E INFRAESTRUCTURAS, SA</t>
  </si>
  <si>
    <t>FLASH DATA, SLU</t>
  </si>
  <si>
    <t>VORACYS, SL</t>
  </si>
  <si>
    <t>AGRUPACIÓ GUINOVART OBRAS Y SERVICIOS HISPANIA SAU</t>
  </si>
  <si>
    <t>UTE QUALITAT OBRES BCN (TPF GETINSA EUROESTUDIOS, SL i AAPLUS NORCONTROL, SAU)</t>
  </si>
  <si>
    <t>ESPINET UBACH, ARQUITECTES I ASSOCIATS SLP, PAU GENÍS BAJET MENA I MARIA GIRAMÉ AUMATELL (UTE)</t>
  </si>
  <si>
    <t>UTE AVINGUDA CARILLET 22-24</t>
  </si>
  <si>
    <t>DALMAU-MORROS, SLP</t>
  </si>
  <si>
    <t>UTE UN TERCIO MIEL</t>
  </si>
  <si>
    <t>AYBAR MATEOS SLP. I BORRELL-JOVER SLP. (UTE)</t>
  </si>
  <si>
    <t>ARCADI PLA SA</t>
  </si>
  <si>
    <t>VIALITAT I SERVEIS, SLU</t>
  </si>
  <si>
    <t xml:space="preserve">UTE SEGUÍ ARQUITECTURA, SLP I MUSQUERA ARQUITECTURA SLP </t>
  </si>
  <si>
    <t>AGRUPACIÓN GUINOVART OBRAS Y SERVICIOS HISPANIA, SA</t>
  </si>
  <si>
    <t>UTE EDIFICI BINEFAR 22 (UTE GRUPMAS CONSTRUCTORS, SLU y GRUPMAS EDIFICACIÓ, SLU)</t>
  </si>
  <si>
    <t>UTE SACYR-SCRINSER</t>
  </si>
  <si>
    <t>ACSA OBRAS E INFRAESTRUCTURAS, SAU</t>
  </si>
  <si>
    <t>GENSERMA 2008, SL</t>
  </si>
  <si>
    <t>OBRES</t>
  </si>
  <si>
    <t>SERVEIS</t>
  </si>
  <si>
    <t>SERVEIS PER A LA DIRECCIÓ D’OBRES DE LA PROMOCIÓ DE 152 HABITATGES DOTACIONALS, APARCAMENT I CASAL DE GENT GRAN, SITUAT AL CARRER D’ANTONI SANTIBURCIO, 4-12, CANTONADA AMB EL PASSEIG TORRAS I BAGES, 143, ( CASERNES DE SANT ANDREU EDIFICI C)</t>
  </si>
  <si>
    <t>OBRES DE CONSTRUCCIÓ D’UN EDIFICI DE 50 HABITATGES I APARCAMENTS -BLOC H3- AL CARRER NOVELLES, 13 I 17; CARRER SALOMÓ 4 I 8 I CARRER MOLLERUSSA, 58 DE LA 4A FASE DE LA REMODELACIÓ DEL BARRI DEL BON PASTOR DE BARCELONA</t>
  </si>
  <si>
    <t>OBRES DE CONSTRUCCIÓ D’UN EDIFICI DE 47 HABITATGES I 21 PLACES D ́APARCAMENT A L’AVINGUDA ESCOLAPI CÀNCER 10-12 DEL DISTRICTE DE NOU BARRIS DE BARCELONA</t>
  </si>
  <si>
    <t xml:space="preserve">Obres de construcció d’un edifici de 152 habitatges dotacionals, aparcament i casal per a gent jove al carrer d’Antoni Santiburcio, 4-10, cantonada amb passeig Torras i Bages, 143, de Barcelona </t>
  </si>
  <si>
    <t>Obres de construcció d’un edifici de 139 habitatges dotacionals i equipaments a la Carretera de Ribes 53-65 (Porta Trinitat) de Barcelona</t>
  </si>
  <si>
    <t xml:space="preserve">Servei per a la gestió del programa de la Borsa de Lloguer de Barcelona del Consorci de l’Habitatge de Barcelona </t>
  </si>
  <si>
    <t>19/125</t>
  </si>
  <si>
    <t>A61434205</t>
  </si>
  <si>
    <t>A78941960</t>
  </si>
  <si>
    <t>A79488847</t>
  </si>
  <si>
    <t>A17022344</t>
  </si>
  <si>
    <t>OBRES DE CONSTRUCCIÓ D’UN EDIFICI DE 108 HABITATGES, LOCALS COMERCIALS I APARCAMENTS ALS CARRERS DE CAL CISÓ, NÚM. 49-51 I PONTILS NÚM. 10 AL BARRI DE LA MARINA DEL PRAT VERMELL SECTOR 10 P24, DE BARCELONA</t>
  </si>
  <si>
    <t>A08112716</t>
  </si>
  <si>
    <t>B65699092</t>
  </si>
  <si>
    <t>B64311913</t>
  </si>
  <si>
    <t>U05328026</t>
  </si>
  <si>
    <t>U16728842</t>
  </si>
  <si>
    <t>G79408696</t>
  </si>
  <si>
    <t>B64759673</t>
  </si>
  <si>
    <t>U42956151</t>
  </si>
  <si>
    <t>B62587118</t>
  </si>
  <si>
    <t>U67186403</t>
  </si>
  <si>
    <t>B64443559</t>
  </si>
  <si>
    <t xml:space="preserve">U87378089 </t>
  </si>
  <si>
    <t>U42930263</t>
  </si>
  <si>
    <t>U67321232</t>
  </si>
  <si>
    <t xml:space="preserve">U67160655 </t>
  </si>
  <si>
    <t>U67596742</t>
  </si>
  <si>
    <t>x</t>
  </si>
  <si>
    <t>19/064</t>
  </si>
  <si>
    <t>TRINIJOVE</t>
  </si>
  <si>
    <t>B63715536</t>
  </si>
  <si>
    <t>NIF ADJUDICATARI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</si>
</sst>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1" fillId="3" borderId="4" xfId="0" applyFont="1" applyFill="1" applyBorder="1" applyAlignment="1">
      <alignment horizontal="left" vertical="center" inden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0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8" fontId="12" fillId="0" borderId="1" xfId="1" applyNumberFormat="1" applyFont="1" applyFill="1" applyBorder="1" applyAlignment="1" applyProtection="1">
      <alignment vertical="center" wrapText="1"/>
      <protection locked="0"/>
    </xf>
    <xf numFmtId="44" fontId="12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8" fontId="12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44" fontId="12" fillId="0" borderId="1" xfId="1" applyFont="1" applyFill="1" applyBorder="1" applyAlignment="1" applyProtection="1">
      <alignment horizontal="center" vertical="center" wrapText="1"/>
      <protection locked="0"/>
    </xf>
    <xf numFmtId="8" fontId="12" fillId="0" borderId="1" xfId="1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4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C0024\AppData\Local\Microsoft\Windows\INetCache\Content.Outlook\PLOEH0N5\2022%20IMHAB%20Ctes%20Prorrog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PRÒRROGUES CONTRACTES"/>
    </sheetNames>
    <sheetDataSet>
      <sheetData sheetId="0">
        <row r="13">
          <cell r="C13" t="str">
            <v>Serveis de manteniment de jardineria pròrrogamocions gestionades per l'IMHAB</v>
          </cell>
          <cell r="F13">
            <v>8174.92</v>
          </cell>
          <cell r="G13">
            <v>44867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38"/>
  <sheetViews>
    <sheetView tabSelected="1" zoomScale="70" zoomScaleNormal="70" workbookViewId="0">
      <selection activeCell="C7" sqref="C7"/>
    </sheetView>
  </sheetViews>
  <sheetFormatPr defaultColWidth="8.88671875" defaultRowHeight="14.4" x14ac:dyDescent="0.3"/>
  <cols>
    <col min="1" max="1" width="14.5546875" style="10" customWidth="1"/>
    <col min="2" max="2" width="27.109375" style="10" customWidth="1"/>
    <col min="3" max="3" width="67.88671875" style="22" customWidth="1"/>
    <col min="4" max="4" width="46.5546875" style="10" customWidth="1"/>
    <col min="5" max="5" width="24.5546875" style="18" customWidth="1"/>
    <col min="6" max="6" width="16.5546875" style="10" customWidth="1"/>
    <col min="7" max="8" width="18.44140625" style="18" customWidth="1"/>
    <col min="9" max="10" width="18" style="10" customWidth="1"/>
    <col min="11" max="11" width="18.109375" style="10" customWidth="1"/>
    <col min="12" max="12" width="13.5546875" style="11" customWidth="1"/>
    <col min="13" max="13" width="14.5546875" style="11" customWidth="1"/>
    <col min="14" max="14" width="14.44140625" style="10" customWidth="1"/>
    <col min="15" max="16384" width="8.88671875" style="10"/>
  </cols>
  <sheetData>
    <row r="1" spans="1:14" ht="15" x14ac:dyDescent="0.25">
      <c r="A1" s="3"/>
      <c r="B1" s="3"/>
      <c r="C1" s="19"/>
      <c r="D1" s="3"/>
      <c r="E1" s="23"/>
      <c r="F1" s="3"/>
      <c r="G1" s="23"/>
      <c r="H1" s="23"/>
      <c r="I1" s="3"/>
      <c r="J1" s="3"/>
      <c r="K1" s="3"/>
      <c r="L1" s="4"/>
      <c r="M1" s="3"/>
      <c r="N1"/>
    </row>
    <row r="2" spans="1:14" ht="14.4" customHeight="1" x14ac:dyDescent="0.25">
      <c r="A2" s="3"/>
      <c r="B2" s="3"/>
      <c r="C2" s="19"/>
      <c r="D2" s="3"/>
      <c r="E2" s="23"/>
      <c r="F2" s="3"/>
      <c r="G2" s="27"/>
      <c r="H2" s="27"/>
      <c r="I2"/>
      <c r="J2"/>
      <c r="K2"/>
      <c r="L2" s="1"/>
      <c r="M2" s="1"/>
      <c r="N2"/>
    </row>
    <row r="3" spans="1:14" ht="26.25" customHeight="1" x14ac:dyDescent="0.3">
      <c r="A3" s="3"/>
      <c r="B3" s="3"/>
      <c r="C3" s="19"/>
      <c r="D3" s="3"/>
      <c r="E3" s="23"/>
      <c r="F3" s="45" t="s">
        <v>9</v>
      </c>
      <c r="G3" s="46"/>
      <c r="H3" s="46"/>
      <c r="I3" s="46"/>
      <c r="J3" s="46"/>
      <c r="K3" s="46"/>
      <c r="L3" s="46"/>
      <c r="M3" s="47"/>
    </row>
    <row r="4" spans="1:14" ht="21" x14ac:dyDescent="0.4">
      <c r="A4" s="6" t="s">
        <v>16</v>
      </c>
      <c r="B4" s="3"/>
      <c r="C4" s="20"/>
      <c r="D4" s="5"/>
      <c r="E4" s="24"/>
      <c r="F4" s="48"/>
      <c r="G4" s="49"/>
      <c r="H4" s="49"/>
      <c r="I4" s="49"/>
      <c r="J4" s="49"/>
      <c r="K4" s="49"/>
      <c r="L4" s="49"/>
      <c r="M4" s="50"/>
    </row>
    <row r="5" spans="1:14" s="12" customFormat="1" ht="10.5" customHeight="1" x14ac:dyDescent="0.3">
      <c r="A5" s="3"/>
      <c r="B5" s="3"/>
      <c r="C5" s="19"/>
      <c r="D5" s="3"/>
      <c r="E5" s="23"/>
      <c r="F5" s="51"/>
      <c r="G5" s="52"/>
      <c r="H5" s="52"/>
      <c r="I5" s="52"/>
      <c r="J5" s="52"/>
      <c r="K5" s="52"/>
      <c r="L5" s="52"/>
      <c r="M5" s="53"/>
    </row>
    <row r="6" spans="1:14" s="12" customFormat="1" ht="15" customHeight="1" x14ac:dyDescent="0.3">
      <c r="A6" s="3"/>
      <c r="B6" s="3"/>
      <c r="C6" s="19"/>
      <c r="D6" s="3"/>
      <c r="E6" s="23"/>
      <c r="F6" s="3"/>
      <c r="G6" s="23"/>
      <c r="H6" s="23"/>
      <c r="I6" s="3"/>
      <c r="J6" s="3"/>
      <c r="K6" s="3"/>
      <c r="L6" s="3"/>
      <c r="M6" s="3"/>
    </row>
    <row r="7" spans="1:14" s="12" customFormat="1" ht="30" customHeight="1" x14ac:dyDescent="0.3">
      <c r="A7" s="2" t="s">
        <v>17</v>
      </c>
      <c r="C7" s="69" t="s">
        <v>18</v>
      </c>
      <c r="D7" s="2"/>
      <c r="E7" s="25"/>
      <c r="F7" s="13"/>
      <c r="G7" s="66" t="s">
        <v>13</v>
      </c>
      <c r="H7" s="65">
        <v>45015</v>
      </c>
    </row>
    <row r="8" spans="1:14" s="12" customFormat="1" ht="15" customHeight="1" x14ac:dyDescent="0.3">
      <c r="A8" s="7"/>
      <c r="B8" s="8"/>
      <c r="C8" s="21"/>
      <c r="D8" s="8"/>
      <c r="E8" s="26"/>
      <c r="F8" s="8"/>
      <c r="G8" s="26"/>
      <c r="H8" s="26"/>
      <c r="I8" s="3"/>
      <c r="J8" s="3"/>
      <c r="K8" s="3"/>
      <c r="L8" s="3"/>
      <c r="M8" s="3"/>
      <c r="N8" s="3"/>
    </row>
    <row r="9" spans="1:14" s="15" customFormat="1" ht="35.25" customHeight="1" x14ac:dyDescent="0.3">
      <c r="A9" s="54" t="s">
        <v>15</v>
      </c>
      <c r="B9" s="56" t="s">
        <v>0</v>
      </c>
      <c r="C9" s="57" t="s">
        <v>4</v>
      </c>
      <c r="D9" s="54" t="s">
        <v>14</v>
      </c>
      <c r="E9" s="67" t="s">
        <v>120</v>
      </c>
      <c r="F9" s="54" t="s">
        <v>8</v>
      </c>
      <c r="G9" s="54" t="s">
        <v>10</v>
      </c>
      <c r="H9" s="54" t="s">
        <v>2</v>
      </c>
      <c r="I9" s="61" t="s">
        <v>1</v>
      </c>
      <c r="J9" s="61" t="s">
        <v>11</v>
      </c>
      <c r="K9" s="61" t="s">
        <v>3</v>
      </c>
      <c r="L9" s="63" t="s">
        <v>7</v>
      </c>
      <c r="M9" s="64"/>
      <c r="N9" s="59" t="s">
        <v>12</v>
      </c>
    </row>
    <row r="10" spans="1:14" s="22" customFormat="1" ht="30" customHeight="1" x14ac:dyDescent="0.3">
      <c r="A10" s="55"/>
      <c r="B10" s="56"/>
      <c r="C10" s="58"/>
      <c r="D10" s="55"/>
      <c r="E10" s="68"/>
      <c r="F10" s="55"/>
      <c r="G10" s="55"/>
      <c r="H10" s="55"/>
      <c r="I10" s="62"/>
      <c r="J10" s="62"/>
      <c r="K10" s="62"/>
      <c r="L10" s="9" t="s">
        <v>5</v>
      </c>
      <c r="M10" s="9" t="s">
        <v>6</v>
      </c>
      <c r="N10" s="60"/>
    </row>
    <row r="11" spans="1:14" s="15" customFormat="1" ht="30" customHeight="1" x14ac:dyDescent="0.3">
      <c r="A11" s="29" t="s">
        <v>19</v>
      </c>
      <c r="B11" s="30" t="s">
        <v>86</v>
      </c>
      <c r="C11" s="30" t="s">
        <v>44</v>
      </c>
      <c r="D11" s="31" t="s">
        <v>63</v>
      </c>
      <c r="E11" s="18" t="s">
        <v>95</v>
      </c>
      <c r="F11" s="32">
        <v>43840</v>
      </c>
      <c r="G11" s="33">
        <v>2576370.0099999998</v>
      </c>
      <c r="H11" s="33">
        <v>2834007.01</v>
      </c>
      <c r="I11" s="32">
        <v>44572</v>
      </c>
      <c r="J11" s="34">
        <v>242595.59</v>
      </c>
      <c r="K11" s="35">
        <v>266855.14900000003</v>
      </c>
      <c r="L11" s="16"/>
      <c r="M11" s="16" t="s">
        <v>116</v>
      </c>
      <c r="N11" s="17">
        <f>+J11/G11</f>
        <v>9.4161781521436047E-2</v>
      </c>
    </row>
    <row r="12" spans="1:14" s="15" customFormat="1" ht="30" customHeight="1" x14ac:dyDescent="0.3">
      <c r="A12" s="29" t="s">
        <v>22</v>
      </c>
      <c r="B12" s="30" t="s">
        <v>86</v>
      </c>
      <c r="C12" s="30" t="s">
        <v>46</v>
      </c>
      <c r="D12" s="31" t="s">
        <v>66</v>
      </c>
      <c r="E12" s="36" t="s">
        <v>96</v>
      </c>
      <c r="F12" s="32">
        <v>43258</v>
      </c>
      <c r="G12" s="33">
        <v>5326829.6399999997</v>
      </c>
      <c r="H12" s="33">
        <v>5859512.5999999996</v>
      </c>
      <c r="I12" s="32">
        <v>44574</v>
      </c>
      <c r="J12" s="34">
        <v>390870.16</v>
      </c>
      <c r="K12" s="35">
        <v>429957.17599999998</v>
      </c>
      <c r="L12" s="14"/>
      <c r="M12" s="14" t="s">
        <v>116</v>
      </c>
      <c r="N12" s="17">
        <f t="shared" ref="N12:N37" si="0">+J12/G12</f>
        <v>7.3377634806432446E-2</v>
      </c>
    </row>
    <row r="13" spans="1:14" s="15" customFormat="1" ht="45.75" customHeight="1" x14ac:dyDescent="0.3">
      <c r="A13" s="37" t="s">
        <v>23</v>
      </c>
      <c r="B13" s="30" t="s">
        <v>86</v>
      </c>
      <c r="C13" s="30" t="s">
        <v>47</v>
      </c>
      <c r="D13" s="31" t="s">
        <v>66</v>
      </c>
      <c r="E13" s="36" t="s">
        <v>96</v>
      </c>
      <c r="F13" s="32">
        <v>43216</v>
      </c>
      <c r="G13" s="33">
        <v>4345185.1100000003</v>
      </c>
      <c r="H13" s="33">
        <v>4779703.62</v>
      </c>
      <c r="I13" s="32">
        <v>44617</v>
      </c>
      <c r="J13" s="34">
        <v>213815.69</v>
      </c>
      <c r="K13" s="35">
        <v>235197.25900000002</v>
      </c>
      <c r="L13" s="14"/>
      <c r="M13" s="14" t="s">
        <v>116</v>
      </c>
      <c r="N13" s="17">
        <f t="shared" si="0"/>
        <v>4.9207498550044505E-2</v>
      </c>
    </row>
    <row r="14" spans="1:14" s="15" customFormat="1" ht="43.5" customHeight="1" x14ac:dyDescent="0.3">
      <c r="A14" s="37" t="s">
        <v>24</v>
      </c>
      <c r="B14" s="30" t="s">
        <v>86</v>
      </c>
      <c r="C14" s="30" t="s">
        <v>48</v>
      </c>
      <c r="D14" s="31" t="s">
        <v>67</v>
      </c>
      <c r="E14" s="18" t="s">
        <v>96</v>
      </c>
      <c r="F14" s="32">
        <v>43714</v>
      </c>
      <c r="G14" s="33">
        <v>6198035.8399999999</v>
      </c>
      <c r="H14" s="33">
        <v>6817839.4199999999</v>
      </c>
      <c r="I14" s="32">
        <v>44595</v>
      </c>
      <c r="J14" s="34">
        <v>197552.24</v>
      </c>
      <c r="K14" s="35">
        <v>217307.46400000001</v>
      </c>
      <c r="L14" s="14"/>
      <c r="M14" s="14" t="s">
        <v>116</v>
      </c>
      <c r="N14" s="17">
        <f t="shared" si="0"/>
        <v>3.1873361997209748E-2</v>
      </c>
    </row>
    <row r="15" spans="1:14" s="15" customFormat="1" ht="42" customHeight="1" x14ac:dyDescent="0.3">
      <c r="A15" s="37" t="s">
        <v>25</v>
      </c>
      <c r="B15" s="30" t="s">
        <v>86</v>
      </c>
      <c r="C15" s="30" t="s">
        <v>49</v>
      </c>
      <c r="D15" s="31" t="s">
        <v>68</v>
      </c>
      <c r="E15" s="28" t="s">
        <v>100</v>
      </c>
      <c r="F15" s="32">
        <v>43262</v>
      </c>
      <c r="G15" s="33">
        <v>4557721.46</v>
      </c>
      <c r="H15" s="33">
        <v>5013493.6100000003</v>
      </c>
      <c r="I15" s="32">
        <v>44659</v>
      </c>
      <c r="J15" s="34">
        <v>229544.7</v>
      </c>
      <c r="K15" s="35">
        <v>252499.17000000004</v>
      </c>
      <c r="L15" s="14"/>
      <c r="M15" s="14" t="s">
        <v>116</v>
      </c>
      <c r="N15" s="17">
        <f t="shared" si="0"/>
        <v>5.0363915832627476E-2</v>
      </c>
    </row>
    <row r="16" spans="1:14" s="15" customFormat="1" ht="30" customHeight="1" x14ac:dyDescent="0.3">
      <c r="A16" s="37" t="s">
        <v>27</v>
      </c>
      <c r="B16" s="30" t="s">
        <v>86</v>
      </c>
      <c r="C16" s="30" t="s">
        <v>51</v>
      </c>
      <c r="D16" s="31" t="s">
        <v>70</v>
      </c>
      <c r="E16" s="28" t="s">
        <v>101</v>
      </c>
      <c r="F16" s="32">
        <v>44397</v>
      </c>
      <c r="G16" s="33">
        <v>280839.53000000003</v>
      </c>
      <c r="H16" s="33">
        <v>339815.83</v>
      </c>
      <c r="I16" s="32">
        <v>44637</v>
      </c>
      <c r="J16" s="34">
        <v>24463.07</v>
      </c>
      <c r="K16" s="35">
        <v>26909.377</v>
      </c>
      <c r="L16" s="14"/>
      <c r="M16" s="14" t="s">
        <v>116</v>
      </c>
      <c r="N16" s="17">
        <f t="shared" si="0"/>
        <v>8.7106932560384209E-2</v>
      </c>
    </row>
    <row r="17" spans="1:14" s="15" customFormat="1" ht="30" customHeight="1" x14ac:dyDescent="0.3">
      <c r="A17" s="37" t="s">
        <v>28</v>
      </c>
      <c r="B17" s="38" t="s">
        <v>86</v>
      </c>
      <c r="C17" s="38" t="s">
        <v>52</v>
      </c>
      <c r="D17" s="31" t="s">
        <v>71</v>
      </c>
      <c r="E17" s="29" t="s">
        <v>97</v>
      </c>
      <c r="F17" s="39">
        <v>43838</v>
      </c>
      <c r="G17" s="40">
        <v>9545002.2899999991</v>
      </c>
      <c r="H17" s="40">
        <v>10499502.52</v>
      </c>
      <c r="I17" s="32">
        <v>44679</v>
      </c>
      <c r="J17" s="34">
        <v>310199.34999999998</v>
      </c>
      <c r="K17" s="35">
        <v>341219.28499999997</v>
      </c>
      <c r="L17" s="14"/>
      <c r="M17" s="14" t="s">
        <v>116</v>
      </c>
      <c r="N17" s="17">
        <f t="shared" si="0"/>
        <v>3.2498614518404689E-2</v>
      </c>
    </row>
    <row r="18" spans="1:14" s="22" customFormat="1" ht="57.6" x14ac:dyDescent="0.3">
      <c r="A18" s="37" t="s">
        <v>32</v>
      </c>
      <c r="B18" s="38" t="s">
        <v>86</v>
      </c>
      <c r="C18" s="38" t="s">
        <v>99</v>
      </c>
      <c r="D18" s="31" t="s">
        <v>63</v>
      </c>
      <c r="E18" s="29" t="s">
        <v>95</v>
      </c>
      <c r="F18" s="39">
        <v>43713</v>
      </c>
      <c r="G18" s="40">
        <v>14209828.68</v>
      </c>
      <c r="H18" s="40">
        <v>15630811.550000001</v>
      </c>
      <c r="I18" s="32">
        <v>44771</v>
      </c>
      <c r="J18" s="41">
        <v>1179569.3</v>
      </c>
      <c r="K18" s="35">
        <v>1297526.23</v>
      </c>
      <c r="L18" s="14"/>
      <c r="M18" s="14" t="s">
        <v>116</v>
      </c>
      <c r="N18" s="17">
        <f t="shared" si="0"/>
        <v>8.3010803758684026E-2</v>
      </c>
    </row>
    <row r="19" spans="1:14" s="22" customFormat="1" ht="43.2" x14ac:dyDescent="0.3">
      <c r="A19" s="37" t="s">
        <v>35</v>
      </c>
      <c r="B19" s="38" t="s">
        <v>86</v>
      </c>
      <c r="C19" s="38" t="s">
        <v>90</v>
      </c>
      <c r="D19" s="31" t="s">
        <v>78</v>
      </c>
      <c r="E19" s="29" t="s">
        <v>98</v>
      </c>
      <c r="F19" s="39">
        <v>43819</v>
      </c>
      <c r="G19" s="40">
        <v>5831128.5499999998</v>
      </c>
      <c r="H19" s="40">
        <v>6414241.4100000001</v>
      </c>
      <c r="I19" s="32">
        <v>44749</v>
      </c>
      <c r="J19" s="41">
        <v>321834.15000000002</v>
      </c>
      <c r="K19" s="42">
        <v>354017.56500000006</v>
      </c>
      <c r="L19" s="14"/>
      <c r="M19" s="14" t="s">
        <v>116</v>
      </c>
      <c r="N19" s="17">
        <f t="shared" si="0"/>
        <v>5.519242925968422E-2</v>
      </c>
    </row>
    <row r="20" spans="1:14" s="22" customFormat="1" ht="57.6" x14ac:dyDescent="0.3">
      <c r="A20" s="37" t="s">
        <v>36</v>
      </c>
      <c r="B20" s="38" t="s">
        <v>86</v>
      </c>
      <c r="C20" s="38" t="s">
        <v>89</v>
      </c>
      <c r="D20" s="31" t="s">
        <v>79</v>
      </c>
      <c r="E20" s="29" t="s">
        <v>102</v>
      </c>
      <c r="F20" s="39">
        <v>44323</v>
      </c>
      <c r="G20" s="40">
        <v>4943659.71</v>
      </c>
      <c r="H20" s="40">
        <v>5438025.6799999997</v>
      </c>
      <c r="I20" s="32">
        <v>44805</v>
      </c>
      <c r="J20" s="41">
        <v>465006.5</v>
      </c>
      <c r="K20" s="42">
        <v>511507.15</v>
      </c>
      <c r="L20" s="14"/>
      <c r="M20" s="14" t="s">
        <v>116</v>
      </c>
      <c r="N20" s="17">
        <f t="shared" si="0"/>
        <v>9.4061186909646738E-2</v>
      </c>
    </row>
    <row r="21" spans="1:14" s="22" customFormat="1" ht="43.2" x14ac:dyDescent="0.3">
      <c r="A21" s="29" t="s">
        <v>38</v>
      </c>
      <c r="B21" s="38" t="s">
        <v>86</v>
      </c>
      <c r="C21" s="38" t="s">
        <v>59</v>
      </c>
      <c r="D21" s="31" t="s">
        <v>81</v>
      </c>
      <c r="E21" s="29" t="s">
        <v>97</v>
      </c>
      <c r="F21" s="39">
        <v>44295</v>
      </c>
      <c r="G21" s="40">
        <v>8398275.4600000009</v>
      </c>
      <c r="H21" s="40">
        <v>9238103.0099999998</v>
      </c>
      <c r="I21" s="32">
        <v>44875</v>
      </c>
      <c r="J21" s="41">
        <v>1040178.27</v>
      </c>
      <c r="K21" s="42">
        <v>1144196.0970000001</v>
      </c>
      <c r="L21" s="14"/>
      <c r="M21" s="14" t="s">
        <v>116</v>
      </c>
      <c r="N21" s="17">
        <f t="shared" si="0"/>
        <v>0.12385617439607058</v>
      </c>
    </row>
    <row r="22" spans="1:14" s="22" customFormat="1" ht="38.25" customHeight="1" x14ac:dyDescent="0.3">
      <c r="A22" s="37" t="s">
        <v>39</v>
      </c>
      <c r="B22" s="38" t="s">
        <v>86</v>
      </c>
      <c r="C22" s="38" t="s">
        <v>91</v>
      </c>
      <c r="D22" s="31" t="s">
        <v>63</v>
      </c>
      <c r="E22" s="29" t="s">
        <v>95</v>
      </c>
      <c r="F22" s="39">
        <v>44078</v>
      </c>
      <c r="G22" s="40">
        <v>13950188.82</v>
      </c>
      <c r="H22" s="40">
        <v>15345207.699999999</v>
      </c>
      <c r="I22" s="32">
        <v>44844</v>
      </c>
      <c r="J22" s="41">
        <v>1542971.71</v>
      </c>
      <c r="K22" s="42">
        <v>1697268.8810000001</v>
      </c>
      <c r="L22" s="14"/>
      <c r="M22" s="14" t="s">
        <v>116</v>
      </c>
      <c r="N22" s="17">
        <f t="shared" si="0"/>
        <v>0.11060579393648666</v>
      </c>
    </row>
    <row r="23" spans="1:14" s="22" customFormat="1" ht="28.8" x14ac:dyDescent="0.3">
      <c r="A23" s="37" t="s">
        <v>40</v>
      </c>
      <c r="B23" s="38" t="s">
        <v>86</v>
      </c>
      <c r="C23" s="38" t="s">
        <v>60</v>
      </c>
      <c r="D23" s="31" t="s">
        <v>82</v>
      </c>
      <c r="E23" s="29" t="s">
        <v>104</v>
      </c>
      <c r="F23" s="39">
        <v>44477</v>
      </c>
      <c r="G23" s="40">
        <v>3187556.27</v>
      </c>
      <c r="H23" s="40">
        <v>3525134.69</v>
      </c>
      <c r="I23" s="32">
        <v>44880</v>
      </c>
      <c r="J23" s="41">
        <v>776177.07</v>
      </c>
      <c r="K23" s="42">
        <v>853794.77</v>
      </c>
      <c r="L23" s="14"/>
      <c r="M23" s="14" t="s">
        <v>116</v>
      </c>
      <c r="N23" s="17">
        <f t="shared" si="0"/>
        <v>0.24350223313861685</v>
      </c>
    </row>
    <row r="24" spans="1:14" s="22" customFormat="1" ht="28.8" x14ac:dyDescent="0.3">
      <c r="A24" s="37" t="s">
        <v>41</v>
      </c>
      <c r="B24" s="38" t="s">
        <v>86</v>
      </c>
      <c r="C24" s="38" t="s">
        <v>92</v>
      </c>
      <c r="D24" s="31" t="s">
        <v>83</v>
      </c>
      <c r="E24" s="29" t="s">
        <v>103</v>
      </c>
      <c r="F24" s="39">
        <v>44341</v>
      </c>
      <c r="G24" s="40">
        <v>12715209.029999999</v>
      </c>
      <c r="H24" s="40">
        <f>+G24*1.1</f>
        <v>13986729.933</v>
      </c>
      <c r="I24" s="32">
        <v>44874</v>
      </c>
      <c r="J24" s="41">
        <v>585901.16</v>
      </c>
      <c r="K24" s="42">
        <v>644491.27600000007</v>
      </c>
      <c r="L24" s="14"/>
      <c r="M24" s="14" t="s">
        <v>116</v>
      </c>
      <c r="N24" s="17">
        <f t="shared" si="0"/>
        <v>4.607876745224062E-2</v>
      </c>
    </row>
    <row r="25" spans="1:14" s="22" customFormat="1" ht="43.2" x14ac:dyDescent="0.3">
      <c r="A25" s="37" t="s">
        <v>42</v>
      </c>
      <c r="B25" s="38" t="s">
        <v>86</v>
      </c>
      <c r="C25" s="38" t="s">
        <v>61</v>
      </c>
      <c r="D25" s="31" t="s">
        <v>84</v>
      </c>
      <c r="E25" s="28" t="s">
        <v>100</v>
      </c>
      <c r="F25" s="39">
        <v>44469</v>
      </c>
      <c r="G25" s="40">
        <v>44443390.469999999</v>
      </c>
      <c r="H25" s="40">
        <v>4912354.99</v>
      </c>
      <c r="I25" s="32">
        <v>44914</v>
      </c>
      <c r="J25" s="41">
        <v>804738.36</v>
      </c>
      <c r="K25" s="43">
        <v>973733.41559999995</v>
      </c>
      <c r="L25" s="14"/>
      <c r="M25" s="14" t="s">
        <v>116</v>
      </c>
      <c r="N25" s="17">
        <f t="shared" si="0"/>
        <v>1.8107042498101293E-2</v>
      </c>
    </row>
    <row r="26" spans="1:14" s="22" customFormat="1" ht="45.75" customHeight="1" x14ac:dyDescent="0.3">
      <c r="A26" s="37" t="s">
        <v>43</v>
      </c>
      <c r="B26" s="38" t="s">
        <v>87</v>
      </c>
      <c r="C26" s="38" t="s">
        <v>62</v>
      </c>
      <c r="D26" s="31" t="s">
        <v>85</v>
      </c>
      <c r="E26" s="29" t="s">
        <v>106</v>
      </c>
      <c r="F26" s="39">
        <v>44309</v>
      </c>
      <c r="G26" s="40">
        <v>2467500</v>
      </c>
      <c r="H26" s="40">
        <f>+G26*1.21</f>
        <v>2985675</v>
      </c>
      <c r="I26" s="32">
        <v>44910</v>
      </c>
      <c r="J26" s="41">
        <v>493500</v>
      </c>
      <c r="K26" s="43">
        <v>597135</v>
      </c>
      <c r="L26" s="14" t="s">
        <v>116</v>
      </c>
      <c r="M26" s="14"/>
      <c r="N26" s="17">
        <f t="shared" si="0"/>
        <v>0.2</v>
      </c>
    </row>
    <row r="27" spans="1:14" s="15" customFormat="1" ht="30" customHeight="1" x14ac:dyDescent="0.3">
      <c r="A27" s="37" t="s">
        <v>20</v>
      </c>
      <c r="B27" s="30" t="s">
        <v>87</v>
      </c>
      <c r="C27" s="30" t="s">
        <v>93</v>
      </c>
      <c r="D27" s="31" t="s">
        <v>64</v>
      </c>
      <c r="E27" s="29" t="s">
        <v>105</v>
      </c>
      <c r="F27" s="39">
        <v>44271</v>
      </c>
      <c r="G27" s="40">
        <v>1528161.19</v>
      </c>
      <c r="H27" s="40">
        <v>1528161.19</v>
      </c>
      <c r="I27" s="32">
        <v>44575</v>
      </c>
      <c r="J27" s="34">
        <v>70776.759999999995</v>
      </c>
      <c r="K27" s="34">
        <v>70776.759999999995</v>
      </c>
      <c r="L27" s="14"/>
      <c r="M27" s="14" t="s">
        <v>116</v>
      </c>
      <c r="N27" s="17">
        <f t="shared" si="0"/>
        <v>4.6314983303561055E-2</v>
      </c>
    </row>
    <row r="28" spans="1:14" s="15" customFormat="1" ht="75.75" customHeight="1" x14ac:dyDescent="0.3">
      <c r="A28" s="37" t="s">
        <v>21</v>
      </c>
      <c r="B28" s="30" t="s">
        <v>87</v>
      </c>
      <c r="C28" s="30" t="s">
        <v>45</v>
      </c>
      <c r="D28" s="31" t="s">
        <v>65</v>
      </c>
      <c r="E28" s="28" t="s">
        <v>107</v>
      </c>
      <c r="F28" s="32">
        <v>44316</v>
      </c>
      <c r="G28" s="33">
        <v>1223915</v>
      </c>
      <c r="H28" s="40">
        <f t="shared" ref="H28:H36" si="1">+G28*1.21</f>
        <v>1480937.15</v>
      </c>
      <c r="I28" s="32">
        <v>44573</v>
      </c>
      <c r="J28" s="34">
        <v>309069.44</v>
      </c>
      <c r="K28" s="42">
        <v>373974.02240000002</v>
      </c>
      <c r="L28" s="14"/>
      <c r="M28" s="14" t="s">
        <v>116</v>
      </c>
      <c r="N28" s="17">
        <f t="shared" si="0"/>
        <v>0.25252524889391831</v>
      </c>
    </row>
    <row r="29" spans="1:14" s="15" customFormat="1" ht="45" customHeight="1" x14ac:dyDescent="0.3">
      <c r="A29" s="37" t="s">
        <v>26</v>
      </c>
      <c r="B29" s="30" t="s">
        <v>87</v>
      </c>
      <c r="C29" s="30" t="s">
        <v>50</v>
      </c>
      <c r="D29" s="31" t="s">
        <v>69</v>
      </c>
      <c r="E29" s="28" t="s">
        <v>108</v>
      </c>
      <c r="F29" s="32">
        <v>43563</v>
      </c>
      <c r="G29" s="33">
        <v>830873.9</v>
      </c>
      <c r="H29" s="40">
        <f t="shared" si="1"/>
        <v>1005357.419</v>
      </c>
      <c r="I29" s="32">
        <v>44649</v>
      </c>
      <c r="J29" s="34">
        <v>127917.75</v>
      </c>
      <c r="K29" s="35">
        <v>154780.47750000001</v>
      </c>
      <c r="L29" s="14"/>
      <c r="M29" s="14" t="s">
        <v>116</v>
      </c>
      <c r="N29" s="17">
        <f t="shared" si="0"/>
        <v>0.15395567245523056</v>
      </c>
    </row>
    <row r="30" spans="1:14" s="15" customFormat="1" ht="37.5" customHeight="1" x14ac:dyDescent="0.3">
      <c r="A30" s="37" t="s">
        <v>29</v>
      </c>
      <c r="B30" s="38" t="s">
        <v>87</v>
      </c>
      <c r="C30" s="38" t="s">
        <v>53</v>
      </c>
      <c r="D30" s="31" t="s">
        <v>72</v>
      </c>
      <c r="E30" s="28" t="s">
        <v>109</v>
      </c>
      <c r="F30" s="39">
        <v>43222</v>
      </c>
      <c r="G30" s="40">
        <v>399432</v>
      </c>
      <c r="H30" s="40">
        <f t="shared" si="1"/>
        <v>483312.72</v>
      </c>
      <c r="I30" s="32">
        <v>44862</v>
      </c>
      <c r="J30" s="41">
        <v>39943.199999999997</v>
      </c>
      <c r="K30" s="35">
        <v>48331.271999999997</v>
      </c>
      <c r="L30" s="14"/>
      <c r="M30" s="14" t="s">
        <v>116</v>
      </c>
      <c r="N30" s="17">
        <f t="shared" si="0"/>
        <v>9.9999999999999992E-2</v>
      </c>
    </row>
    <row r="31" spans="1:14" s="15" customFormat="1" ht="45.75" customHeight="1" x14ac:dyDescent="0.3">
      <c r="A31" s="37" t="s">
        <v>30</v>
      </c>
      <c r="B31" s="38" t="s">
        <v>87</v>
      </c>
      <c r="C31" s="38" t="s">
        <v>54</v>
      </c>
      <c r="D31" s="31" t="s">
        <v>73</v>
      </c>
      <c r="E31" s="28" t="s">
        <v>113</v>
      </c>
      <c r="F31" s="39">
        <v>43809</v>
      </c>
      <c r="G31" s="40">
        <v>228528.51</v>
      </c>
      <c r="H31" s="40">
        <f t="shared" si="1"/>
        <v>276519.49709999998</v>
      </c>
      <c r="I31" s="32">
        <v>44697</v>
      </c>
      <c r="J31" s="41">
        <v>20465</v>
      </c>
      <c r="K31" s="35">
        <v>24762.649999999998</v>
      </c>
      <c r="L31" s="14"/>
      <c r="M31" s="14" t="s">
        <v>116</v>
      </c>
      <c r="N31" s="17">
        <f t="shared" si="0"/>
        <v>8.955118991499135E-2</v>
      </c>
    </row>
    <row r="32" spans="1:14" s="22" customFormat="1" ht="28.8" x14ac:dyDescent="0.3">
      <c r="A32" s="37" t="s">
        <v>31</v>
      </c>
      <c r="B32" s="38" t="s">
        <v>87</v>
      </c>
      <c r="C32" s="38" t="s">
        <v>55</v>
      </c>
      <c r="D32" s="31" t="s">
        <v>74</v>
      </c>
      <c r="E32" s="29" t="s">
        <v>112</v>
      </c>
      <c r="F32" s="39">
        <v>44379</v>
      </c>
      <c r="G32" s="40">
        <v>179635.84</v>
      </c>
      <c r="H32" s="40">
        <f t="shared" si="1"/>
        <v>217359.3664</v>
      </c>
      <c r="I32" s="32">
        <v>44827</v>
      </c>
      <c r="J32" s="41">
        <v>89500</v>
      </c>
      <c r="K32" s="35">
        <v>108295</v>
      </c>
      <c r="L32" s="14"/>
      <c r="M32" s="14" t="s">
        <v>116</v>
      </c>
      <c r="N32" s="17">
        <f t="shared" si="0"/>
        <v>0.49823019727021067</v>
      </c>
    </row>
    <row r="33" spans="1:14" s="22" customFormat="1" ht="57.6" x14ac:dyDescent="0.3">
      <c r="A33" s="37" t="s">
        <v>33</v>
      </c>
      <c r="B33" s="38" t="s">
        <v>87</v>
      </c>
      <c r="C33" s="38" t="s">
        <v>56</v>
      </c>
      <c r="D33" s="31" t="s">
        <v>75</v>
      </c>
      <c r="E33" s="29" t="s">
        <v>110</v>
      </c>
      <c r="F33" s="39">
        <v>42625</v>
      </c>
      <c r="G33" s="40">
        <v>156261.68</v>
      </c>
      <c r="H33" s="40">
        <f t="shared" si="1"/>
        <v>189076.63279999999</v>
      </c>
      <c r="I33" s="32">
        <v>44745</v>
      </c>
      <c r="J33" s="41">
        <v>6000</v>
      </c>
      <c r="K33" s="42">
        <v>7260</v>
      </c>
      <c r="L33" s="14"/>
      <c r="M33" s="14" t="s">
        <v>116</v>
      </c>
      <c r="N33" s="17">
        <f t="shared" si="0"/>
        <v>3.8397129737757843E-2</v>
      </c>
    </row>
    <row r="34" spans="1:14" s="22" customFormat="1" ht="43.2" x14ac:dyDescent="0.3">
      <c r="A34" s="37" t="s">
        <v>34</v>
      </c>
      <c r="B34" s="38" t="s">
        <v>87</v>
      </c>
      <c r="C34" s="38" t="s">
        <v>57</v>
      </c>
      <c r="D34" s="31" t="s">
        <v>76</v>
      </c>
      <c r="E34" s="29" t="s">
        <v>111</v>
      </c>
      <c r="F34" s="39">
        <v>43150</v>
      </c>
      <c r="G34" s="40">
        <v>136310.85999999999</v>
      </c>
      <c r="H34" s="40">
        <f t="shared" si="1"/>
        <v>164936.14059999998</v>
      </c>
      <c r="I34" s="32">
        <v>44745</v>
      </c>
      <c r="J34" s="41">
        <v>6000</v>
      </c>
      <c r="K34" s="42">
        <v>7260</v>
      </c>
      <c r="L34" s="14"/>
      <c r="M34" s="14" t="s">
        <v>116</v>
      </c>
      <c r="N34" s="17">
        <f t="shared" si="0"/>
        <v>4.4017035766629312E-2</v>
      </c>
    </row>
    <row r="35" spans="1:14" s="22" customFormat="1" ht="28.8" x14ac:dyDescent="0.3">
      <c r="A35" s="37" t="s">
        <v>94</v>
      </c>
      <c r="B35" s="31" t="s">
        <v>87</v>
      </c>
      <c r="C35" s="31" t="s">
        <v>58</v>
      </c>
      <c r="D35" s="31" t="s">
        <v>77</v>
      </c>
      <c r="E35" s="14" t="s">
        <v>114</v>
      </c>
      <c r="F35" s="39">
        <v>43804</v>
      </c>
      <c r="G35" s="33">
        <v>285432.51</v>
      </c>
      <c r="H35" s="40">
        <f t="shared" si="1"/>
        <v>345373.3371</v>
      </c>
      <c r="I35" s="32">
        <v>44764</v>
      </c>
      <c r="J35" s="41">
        <v>31575.52</v>
      </c>
      <c r="K35" s="42">
        <v>38206.379200000003</v>
      </c>
      <c r="L35" s="14"/>
      <c r="M35" s="14" t="s">
        <v>116</v>
      </c>
      <c r="N35" s="17">
        <f t="shared" si="0"/>
        <v>0.11062341847465097</v>
      </c>
    </row>
    <row r="36" spans="1:14" s="22" customFormat="1" ht="57.6" x14ac:dyDescent="0.3">
      <c r="A36" s="29" t="s">
        <v>37</v>
      </c>
      <c r="B36" s="38" t="s">
        <v>87</v>
      </c>
      <c r="C36" s="38" t="s">
        <v>88</v>
      </c>
      <c r="D36" s="31" t="s">
        <v>80</v>
      </c>
      <c r="E36" s="29" t="s">
        <v>115</v>
      </c>
      <c r="F36" s="39">
        <v>44012</v>
      </c>
      <c r="G36" s="40">
        <v>173456.22</v>
      </c>
      <c r="H36" s="40">
        <f t="shared" si="1"/>
        <v>209882.02619999999</v>
      </c>
      <c r="I36" s="32">
        <v>44750</v>
      </c>
      <c r="J36" s="41">
        <v>23880.18</v>
      </c>
      <c r="K36" s="42">
        <v>28895.017799999998</v>
      </c>
      <c r="L36" s="14"/>
      <c r="M36" s="14" t="s">
        <v>116</v>
      </c>
      <c r="N36" s="17">
        <f t="shared" si="0"/>
        <v>0.13767266460666558</v>
      </c>
    </row>
    <row r="37" spans="1:14" x14ac:dyDescent="0.3">
      <c r="A37" s="29" t="s">
        <v>117</v>
      </c>
      <c r="B37" s="38" t="s">
        <v>87</v>
      </c>
      <c r="C37" s="38" t="str">
        <f>'[1]2022 PRÒRROGUES CONTRACTES'!$C$13</f>
        <v>Serveis de manteniment de jardineria pròrrogamocions gestionades per l'IMHAB</v>
      </c>
      <c r="D37" s="31" t="s">
        <v>118</v>
      </c>
      <c r="E37" s="44" t="s">
        <v>119</v>
      </c>
      <c r="F37" s="39">
        <v>43671</v>
      </c>
      <c r="G37" s="40">
        <f>+H37/1.21</f>
        <v>6756.1322314049594</v>
      </c>
      <c r="H37" s="40">
        <f>'[1]2022 PRÒRROGUES CONTRACTES'!$F$13</f>
        <v>8174.92</v>
      </c>
      <c r="I37" s="32">
        <f>'[1]2022 PRÒRROGUES CONTRACTES'!$G$13</f>
        <v>44867</v>
      </c>
      <c r="J37" s="41">
        <v>1012.97</v>
      </c>
      <c r="K37" s="42">
        <f>+J37*1.21</f>
        <v>1225.6937</v>
      </c>
      <c r="L37" s="14" t="s">
        <v>116</v>
      </c>
      <c r="M37" s="14"/>
      <c r="N37" s="17">
        <f t="shared" si="0"/>
        <v>0.14993341830868068</v>
      </c>
    </row>
    <row r="38" spans="1:14" x14ac:dyDescent="0.3">
      <c r="K38" s="42"/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conditionalFormatting sqref="A12">
    <cfRule type="duplicateValues" dxfId="4" priority="4"/>
  </conditionalFormatting>
  <conditionalFormatting sqref="A28">
    <cfRule type="duplicateValues" dxfId="3" priority="2"/>
  </conditionalFormatting>
  <conditionalFormatting sqref="A27 A11">
    <cfRule type="duplicateValues" dxfId="2" priority="7"/>
  </conditionalFormatting>
  <conditionalFormatting sqref="A13:A26 A29:A36">
    <cfRule type="duplicateValues" dxfId="1" priority="8"/>
  </conditionalFormatting>
  <conditionalFormatting sqref="A37">
    <cfRule type="duplicateValues" dxfId="0" priority="1"/>
  </conditionalFormatting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2023-06-20T09:45:35Z</dcterms:modified>
</cp:coreProperties>
</file>