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AquestLlibreDeTreball" defaultThemeVersion="124226"/>
  <bookViews>
    <workbookView xWindow="-120" yWindow="-120" windowWidth="19440" windowHeight="11160"/>
  </bookViews>
  <sheets>
    <sheet name="Ctes Modificacions 2021" sheetId="1" r:id="rId1"/>
  </sheets>
  <externalReferences>
    <externalReference r:id="rId2"/>
  </externalReferences>
  <definedNames>
    <definedName name="_xlnm._FilterDatabase" localSheetId="0" hidden="1">'Ctes Modificacions 2021'!$A$10:$N$10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6" i="1"/>
  <c r="H17" i="1"/>
  <c r="H15" i="1"/>
  <c r="F15" i="1"/>
  <c r="H18" i="1"/>
  <c r="H11" i="1"/>
  <c r="F19" i="1"/>
  <c r="F20" i="1"/>
  <c r="H20" i="1"/>
  <c r="H19" i="1"/>
  <c r="N19" i="1"/>
  <c r="N20" i="1"/>
  <c r="N11" i="1"/>
  <c r="N18" i="1"/>
  <c r="N21" i="1"/>
  <c r="N16" i="1"/>
  <c r="N15" i="1"/>
  <c r="N17" i="1"/>
  <c r="N12" i="1"/>
  <c r="N14" i="1"/>
  <c r="N13" i="1"/>
  <c r="H13" i="1"/>
</calcChain>
</file>

<file path=xl/comments1.xml><?xml version="1.0" encoding="utf-8"?>
<comments xmlns="http://schemas.openxmlformats.org/spreadsheetml/2006/main">
  <authors>
    <author>tc={19586266-E820-4AEB-B7CC-CC8CB53CBDAF}</author>
    <author>García Téllez, Miguel Ángel</author>
  </authors>
  <commentList>
    <comment ref="I12" author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la data de la notificacio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 xml:space="preserve">Es la data del reajustament de la garantia definitiva. El contracte es va fer el 20-01-22 amb data efecte 1 de juny de 2021
 </t>
        </r>
      </text>
    </comment>
    <comment ref="I16" authorId="1">
      <text>
        <r>
          <rPr>
            <sz val="9"/>
            <color indexed="81"/>
            <rFont val="Tahoma"/>
            <family val="2"/>
          </rPr>
          <t xml:space="preserve">No hi ha contracte, es la data del reajustament de la garantia definitiva
</t>
        </r>
      </text>
    </comment>
  </commentList>
</comments>
</file>

<file path=xl/sharedStrings.xml><?xml version="1.0" encoding="utf-8"?>
<sst xmlns="http://schemas.openxmlformats.org/spreadsheetml/2006/main" count="83" uniqueCount="62">
  <si>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</si>
  <si>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</si>
  <si>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</si>
  <si>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</si>
  <si>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</si>
  <si>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</si>
  <si>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</si>
  <si>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</si>
  <si>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</si>
  <si>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</si>
  <si>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</si>
  <si>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</si>
  <si>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</si>
  <si>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</si>
  <si>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</si>
  <si>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</si>
  <si>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</si>
  <si>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</si>
  <si>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Redacció projecte executiu i realització del modelatge en 3D de la promoció d'habitatges situat a l'illa delimitada pels carrers Castillejos, Gran via Corts catalanes, Pl. de les Glòries i Encants vells, de Barcelona, promoguda per l'IMHAB -Edifici B-</t>
  </si>
  <si>
    <t>Redacció projecte executiu i realització del modelatge en 3D de la promoció d'habitatges situat a l'illa delimitada pels carrers Castillejos, Gran via Corts catalanes, Pl. de les Glòries i Encants vells, de Barcelona, promoguda per l'IMHAB -Edifici C-</t>
  </si>
  <si>
    <t>Redacció projecte executiu i realització del modelatge en 3D de la promoció d'habitatges situat a l'illa delimitada pels carrers Castillejos, Gran via Corts catalanes, Pl. de les Glòries i Encants vells, de Barcelona, promoguda per l'IMHAB -Edifici D-</t>
  </si>
  <si>
    <t>Direcció aparellador LOT 1 GVCC 830-848 Illa Glories A+B</t>
  </si>
  <si>
    <t>Direcció aparellador LOT 2 GVCC 830-848 Illa Glories C+D</t>
  </si>
  <si>
    <t xml:space="preserve">Servei d’ajuts a l’habitatge del Consorci de l’Habitatge de Barcelona </t>
  </si>
  <si>
    <t>BAYONA V. ARQUIT. ASS. SLP
CANTALLOPS V ARQ.
 ENSENYAT T. ARQ
HAZ ARQ (UTE)</t>
  </si>
  <si>
    <t>OBRA ILLA GLORIES
VIVAS ARQUITECTOS BARCELONA
PAU VIDAL PONT</t>
  </si>
  <si>
    <t>SV60 ARQUITECTOS SL</t>
  </si>
  <si>
    <t>ÀNGEL GIL, CONTROL Y GESTIÓN Y PROYECTOS, SLP</t>
  </si>
  <si>
    <t>JOAN MARCH RAURELL</t>
  </si>
  <si>
    <t>TALLER DE ARQUITECTOS COLABORADORES, SLP</t>
  </si>
  <si>
    <t>EVERIS BPO, SLU</t>
  </si>
  <si>
    <t>INSTALACIONES ADAJET, SL</t>
  </si>
  <si>
    <t>BAC ENGINEERING CONSULTANCY GROUP, SL</t>
  </si>
  <si>
    <t>ESTUDIO ALVAREZ-SALA, SLP i MIPMARI ARQUITECTURA I DISSENY, SLP (UTE)</t>
  </si>
  <si>
    <t>19/058</t>
  </si>
  <si>
    <t>19/059</t>
  </si>
  <si>
    <t>19/060</t>
  </si>
  <si>
    <t>19/044 LOT 1</t>
  </si>
  <si>
    <t>19/044 LOT 2</t>
  </si>
  <si>
    <t>17/035</t>
  </si>
  <si>
    <t>20/114</t>
  </si>
  <si>
    <t>19/094</t>
  </si>
  <si>
    <t>20/002</t>
  </si>
  <si>
    <t>21/040</t>
  </si>
  <si>
    <t>Serveis</t>
  </si>
  <si>
    <t>Obres</t>
  </si>
  <si>
    <t>U67012914</t>
  </si>
  <si>
    <t>x</t>
  </si>
  <si>
    <t>U67013870</t>
  </si>
  <si>
    <t>B91222554</t>
  </si>
  <si>
    <t>B91251082</t>
  </si>
  <si>
    <t>B61951356</t>
  </si>
  <si>
    <t>B66113457</t>
  </si>
  <si>
    <t>B61404638</t>
  </si>
  <si>
    <t>U67322156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</si>
  <si>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INSTITUT MUNICIPAL DE L'HABITATGE I REHABILITACIÓ DE BARCELONA</t>
    </r>
  </si>
  <si>
    <t>B63484646</t>
  </si>
  <si>
    <r>
      <t>Obres d'emergència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per incendi en habitatge del carrer Unió 14, 4t -2a  de Barcelona </t>
    </r>
  </si>
  <si>
    <t>Servei d'emergència reforç per a l'atenció ciutadana en relació als serveis d'habitatge prestats pel Consorci d'Habitatge de Barcelona</t>
  </si>
  <si>
    <r>
      <t xml:space="preserve">Servei </t>
    </r>
    <r>
      <rPr>
        <b/>
        <sz val="10"/>
        <color theme="1"/>
        <rFont val="Arial"/>
        <family val="2"/>
      </rPr>
      <t>d'</t>
    </r>
    <r>
      <rPr>
        <sz val="10"/>
        <color theme="1"/>
        <rFont val="Arial"/>
        <family val="2"/>
      </rPr>
      <t>emergència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pels treballs d’auscultació de l’edifici situat al carrer Dr. Aiguader, 15, 17 i 19, de Barcelona a causa dels despreniments de la façana</t>
    </r>
  </si>
  <si>
    <t xml:space="preserve">Modificat del projecte bàsic de la promoció d’habitatges situada al carrer pare Pérez del Pulgar s/n (Trinitat Vella 18.01) de Barcelona </t>
  </si>
  <si>
    <t xml:space="preserve">Modificat del projecte bàsic de la promoció d’habitatges situada al carrer pare Pérez del Pulgar s/n (Trinitat Vella 18.03) de Barcelona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</si>
</sst>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d/mm/yyyy;@"/>
    <numFmt numFmtId="166" formatCode="_-* #,##0.00\ [$€-C0A]_-;\-* #,##0.00\ [$€-C0A]_-;_-* &quot;-&quot;??\ [$€-C0A]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>
      <alignment vertical="center" wrapText="1"/>
    </xf>
    <xf numFmtId="44" fontId="18" fillId="0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vertical="justify" wrapText="1"/>
      <protection locked="0"/>
    </xf>
    <xf numFmtId="8" fontId="18" fillId="0" borderId="1" xfId="1" applyNumberFormat="1" applyFont="1" applyFill="1" applyBorder="1" applyAlignment="1" applyProtection="1">
      <alignment vertical="center" wrapText="1"/>
      <protection locked="0"/>
    </xf>
    <xf numFmtId="44" fontId="18" fillId="0" borderId="1" xfId="1" applyFont="1" applyFill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vertical="center" wrapText="1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vertical="center"/>
      <protection locked="0"/>
    </xf>
    <xf numFmtId="10" fontId="3" fillId="0" borderId="1" xfId="2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66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0" borderId="1" xfId="0" applyNumberFormat="1" applyFont="1" applyFill="1" applyBorder="1" applyAlignment="1" applyProtection="1">
      <alignment vertical="center"/>
      <protection locked="0"/>
    </xf>
    <xf numFmtId="14" fontId="16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justify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vertical="justify" wrapText="1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ercentatg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155998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aci&#243;\DOCUMENTS\EXCEL\SEGUIMENT%20CONTRACTACI&#211;\Seguiment%20contractaci&#243;%20IMHAB%20-%20Power%20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MENT &quot;ZERO&quot; 2020"/>
      <sheetName val="2019 NUMERACIO PROJECTES"/>
      <sheetName val="2020 NUMERACIO PROJECTES"/>
      <sheetName val="2021 NUMERACIO PROJECTES"/>
      <sheetName val="2022 NUMERACIO PROJECTES"/>
      <sheetName val="OBERTS - NEGOCIATS"/>
      <sheetName val="MENORS"/>
      <sheetName val="CONTRACTES BASATS i ALTRES"/>
      <sheetName val="PRORROGUES"/>
      <sheetName val="MODIFICACIONS"/>
      <sheetName val="NO TOCAR"/>
      <sheetName val="llistes"/>
      <sheetName val="PREVISIO ECONOMISTA"/>
      <sheetName val="MOMENT &quot;ZERO&quot; amb NUM EXP"/>
    </sheetNames>
    <sheetDataSet>
      <sheetData sheetId="0"/>
      <sheetData sheetId="1"/>
      <sheetData sheetId="2"/>
      <sheetData sheetId="3"/>
      <sheetData sheetId="4"/>
      <sheetData sheetId="5">
        <row r="48">
          <cell r="BX48">
            <v>43675</v>
          </cell>
        </row>
        <row r="49">
          <cell r="BX49">
            <v>43675</v>
          </cell>
        </row>
        <row r="76">
          <cell r="BV76">
            <v>44278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rcía Téllez, Miguel Ángel" id="{F8A163DF-E5CB-4428-8440-CDBC07B3499E}" userId="S::mgarciate@imhab.cat::9150b616-7587-4f4d-b40a-f3b6f83da3de" providerId="AD"/>
</personList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2" dT="2021-07-20T13:33:24.16" personId="{F8A163DF-E5CB-4428-8440-CDBC07B3499E}" id="{19586266-E820-4AEB-B7CC-CC8CB53CBDAF}">
    <text>Es la data de la notificacio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tabColor rgb="FF92D050"/>
  </sheetPr>
  <dimension ref="A1:N21"/>
  <sheetViews>
    <sheetView tabSelected="1" topLeftCell="B1" zoomScale="90" zoomScaleNormal="90" workbookViewId="0">
      <selection activeCell="O2" sqref="O2"/>
    </sheetView>
  </sheetViews>
  <sheetFormatPr defaultColWidth="8.85546875" defaultRowHeight="15" x14ac:dyDescent="0.25"/>
  <cols>
    <col min="1" max="1" width="14.7109375" style="16" customWidth="1"/>
    <col min="2" max="2" width="20.28515625" style="17" customWidth="1"/>
    <col min="3" max="4" width="46.7109375" style="16" customWidth="1"/>
    <col min="5" max="5" width="24.7109375" style="16" customWidth="1"/>
    <col min="6" max="6" width="15.28515625" style="41" customWidth="1"/>
    <col min="7" max="9" width="15.28515625" style="16" customWidth="1"/>
    <col min="10" max="11" width="16.5703125" style="16" customWidth="1"/>
    <col min="12" max="12" width="13.5703125" style="18" customWidth="1"/>
    <col min="13" max="13" width="14.7109375" style="18" customWidth="1"/>
    <col min="14" max="14" width="14.42578125" style="16" customWidth="1"/>
    <col min="15" max="16384" width="8.85546875" style="16"/>
  </cols>
  <sheetData>
    <row r="1" spans="1:14" x14ac:dyDescent="0.25">
      <c r="A1" s="7"/>
      <c r="B1" s="4"/>
      <c r="C1" s="4"/>
      <c r="D1" s="4"/>
      <c r="E1" s="4"/>
      <c r="F1" s="35"/>
      <c r="G1" s="4"/>
      <c r="H1" s="4"/>
      <c r="I1" s="4"/>
      <c r="J1" s="4"/>
      <c r="K1" s="4"/>
      <c r="L1" s="5"/>
      <c r="M1" s="4"/>
      <c r="N1"/>
    </row>
    <row r="2" spans="1:14" x14ac:dyDescent="0.25">
      <c r="A2" s="7"/>
      <c r="B2" s="4"/>
      <c r="C2" s="4"/>
      <c r="D2" s="4"/>
      <c r="E2" s="4"/>
      <c r="F2" s="35"/>
      <c r="G2"/>
      <c r="H2"/>
      <c r="I2"/>
      <c r="J2"/>
      <c r="K2"/>
      <c r="L2" s="1"/>
      <c r="M2" s="1"/>
      <c r="N2"/>
    </row>
    <row r="3" spans="1:14" x14ac:dyDescent="0.25">
      <c r="A3" s="7"/>
      <c r="B3" s="4"/>
      <c r="C3" s="4"/>
      <c r="D3" s="4"/>
      <c r="E3" s="4"/>
      <c r="F3" s="35"/>
      <c r="G3" s="54" t="s">
        <v>10</v>
      </c>
      <c r="H3" s="55"/>
      <c r="I3" s="55"/>
      <c r="J3" s="55"/>
      <c r="K3" s="55"/>
      <c r="L3" s="55"/>
      <c r="M3" s="55"/>
      <c r="N3" s="56"/>
    </row>
    <row r="4" spans="1:14" ht="21" x14ac:dyDescent="0.35">
      <c r="A4" s="8" t="s">
        <v>15</v>
      </c>
      <c r="B4" s="4"/>
      <c r="C4" s="6"/>
      <c r="D4" s="6"/>
      <c r="E4" s="6"/>
      <c r="F4" s="36"/>
      <c r="G4" s="57"/>
      <c r="H4" s="58"/>
      <c r="I4" s="58"/>
      <c r="J4" s="58"/>
      <c r="K4" s="58"/>
      <c r="L4" s="58"/>
      <c r="M4" s="58"/>
      <c r="N4" s="59"/>
    </row>
    <row r="5" spans="1:14" s="19" customFormat="1" x14ac:dyDescent="0.25">
      <c r="A5" s="7"/>
      <c r="B5" s="7"/>
      <c r="C5" s="7"/>
      <c r="D5" s="7"/>
      <c r="E5" s="7"/>
      <c r="F5" s="37"/>
      <c r="G5" s="60"/>
      <c r="H5" s="61"/>
      <c r="I5" s="61"/>
      <c r="J5" s="61"/>
      <c r="K5" s="61"/>
      <c r="L5" s="61"/>
      <c r="M5" s="61"/>
      <c r="N5" s="62"/>
    </row>
    <row r="6" spans="1:14" s="19" customFormat="1" x14ac:dyDescent="0.25">
      <c r="A6" s="7"/>
      <c r="B6" s="7"/>
      <c r="C6" s="7"/>
      <c r="D6" s="7"/>
      <c r="E6" s="7"/>
      <c r="F6" s="37"/>
      <c r="G6" s="7"/>
      <c r="H6" s="7"/>
      <c r="I6" s="7"/>
      <c r="J6" s="7"/>
      <c r="K6" s="7"/>
      <c r="L6" s="7"/>
      <c r="M6" s="7"/>
      <c r="N6" s="7"/>
    </row>
    <row r="7" spans="1:14" s="19" customFormat="1" ht="18.75" x14ac:dyDescent="0.25">
      <c r="A7" s="13" t="s">
        <v>55</v>
      </c>
      <c r="B7" s="13"/>
      <c r="C7" s="13"/>
      <c r="D7" s="2"/>
      <c r="E7" s="3"/>
      <c r="F7" s="38"/>
      <c r="G7" s="22"/>
      <c r="H7" s="23" t="s">
        <v>14</v>
      </c>
      <c r="I7" s="15">
        <v>44628</v>
      </c>
    </row>
    <row r="8" spans="1:14" s="20" customFormat="1" x14ac:dyDescent="0.25">
      <c r="A8" s="9"/>
      <c r="B8" s="10"/>
      <c r="C8" s="10"/>
      <c r="D8" s="10"/>
      <c r="E8" s="10"/>
      <c r="F8" s="39"/>
      <c r="G8" s="11"/>
      <c r="H8" s="11"/>
      <c r="I8" s="12"/>
      <c r="J8" s="12"/>
      <c r="K8" s="12"/>
      <c r="L8" s="12"/>
      <c r="M8" s="12"/>
      <c r="N8" s="12"/>
    </row>
    <row r="9" spans="1:14" s="21" customFormat="1" x14ac:dyDescent="0.25">
      <c r="A9" s="63" t="s">
        <v>2</v>
      </c>
      <c r="B9" s="65" t="s">
        <v>0</v>
      </c>
      <c r="C9" s="66" t="s">
        <v>5</v>
      </c>
      <c r="D9" s="74" t="s">
        <v>16</v>
      </c>
      <c r="E9" s="63" t="s">
        <v>17</v>
      </c>
      <c r="F9" s="63" t="s">
        <v>9</v>
      </c>
      <c r="G9" s="63" t="s">
        <v>11</v>
      </c>
      <c r="H9" s="63" t="s">
        <v>3</v>
      </c>
      <c r="I9" s="70" t="s">
        <v>1</v>
      </c>
      <c r="J9" s="70" t="s">
        <v>12</v>
      </c>
      <c r="K9" s="70" t="s">
        <v>4</v>
      </c>
      <c r="L9" s="72" t="s">
        <v>8</v>
      </c>
      <c r="M9" s="73"/>
      <c r="N9" s="68" t="s">
        <v>13</v>
      </c>
    </row>
    <row r="10" spans="1:14" ht="48" customHeight="1" x14ac:dyDescent="0.25">
      <c r="A10" s="64"/>
      <c r="B10" s="65"/>
      <c r="C10" s="67"/>
      <c r="D10" s="75"/>
      <c r="E10" s="75"/>
      <c r="F10" s="64"/>
      <c r="G10" s="64"/>
      <c r="H10" s="64"/>
      <c r="I10" s="71"/>
      <c r="J10" s="71"/>
      <c r="K10" s="71"/>
      <c r="L10" s="14" t="s">
        <v>6</v>
      </c>
      <c r="M10" s="14" t="s">
        <v>7</v>
      </c>
      <c r="N10" s="69"/>
    </row>
    <row r="11" spans="1:14" s="27" customFormat="1" ht="25.5" x14ac:dyDescent="0.25">
      <c r="A11" s="25" t="s">
        <v>37</v>
      </c>
      <c r="B11" s="24" t="s">
        <v>44</v>
      </c>
      <c r="C11" s="24" t="s">
        <v>21</v>
      </c>
      <c r="D11" s="24" t="s">
        <v>27</v>
      </c>
      <c r="E11" s="42" t="s">
        <v>56</v>
      </c>
      <c r="F11" s="40">
        <v>43795</v>
      </c>
      <c r="G11" s="32">
        <v>261165.43</v>
      </c>
      <c r="H11" s="33">
        <f>+G11*1.21</f>
        <v>316010.1703</v>
      </c>
      <c r="I11" s="31">
        <v>44383</v>
      </c>
      <c r="J11" s="26">
        <v>25100</v>
      </c>
      <c r="K11" s="26">
        <v>30371</v>
      </c>
      <c r="L11" s="28"/>
      <c r="M11" s="30" t="s">
        <v>47</v>
      </c>
      <c r="N11" s="34">
        <f t="shared" ref="N11:N21" si="0">+J11/G11</f>
        <v>9.6107666317092583E-2</v>
      </c>
    </row>
    <row r="12" spans="1:14" s="51" customFormat="1" ht="38.25" x14ac:dyDescent="0.25">
      <c r="A12" s="43" t="s">
        <v>43</v>
      </c>
      <c r="B12" s="44" t="s">
        <v>44</v>
      </c>
      <c r="C12" s="44" t="s">
        <v>59</v>
      </c>
      <c r="D12" s="44" t="s">
        <v>32</v>
      </c>
      <c r="E12" s="45" t="s">
        <v>52</v>
      </c>
      <c r="F12" s="52">
        <v>44260</v>
      </c>
      <c r="G12" s="46">
        <v>16250</v>
      </c>
      <c r="H12" s="47">
        <f>+G12*1.21</f>
        <v>19662.5</v>
      </c>
      <c r="I12" s="48">
        <v>44397</v>
      </c>
      <c r="J12" s="26">
        <v>11900</v>
      </c>
      <c r="K12" s="26">
        <v>14399</v>
      </c>
      <c r="L12" s="49"/>
      <c r="M12" s="30" t="s">
        <v>47</v>
      </c>
      <c r="N12" s="50">
        <f t="shared" si="0"/>
        <v>0.73230769230769233</v>
      </c>
    </row>
    <row r="13" spans="1:14" s="51" customFormat="1" ht="72.75" customHeight="1" x14ac:dyDescent="0.25">
      <c r="A13" s="43" t="s">
        <v>34</v>
      </c>
      <c r="B13" s="44" t="s">
        <v>44</v>
      </c>
      <c r="C13" s="44" t="s">
        <v>18</v>
      </c>
      <c r="D13" s="44" t="s">
        <v>24</v>
      </c>
      <c r="E13" s="45" t="s">
        <v>46</v>
      </c>
      <c r="F13" s="52">
        <v>43725</v>
      </c>
      <c r="G13" s="46">
        <v>122369.19</v>
      </c>
      <c r="H13" s="47">
        <f>+G13*1.21</f>
        <v>148066.7199</v>
      </c>
      <c r="I13" s="48">
        <v>44294</v>
      </c>
      <c r="J13" s="26">
        <v>61000</v>
      </c>
      <c r="K13" s="26">
        <v>73810</v>
      </c>
      <c r="L13" s="53"/>
      <c r="M13" s="30" t="s">
        <v>47</v>
      </c>
      <c r="N13" s="50">
        <f t="shared" si="0"/>
        <v>0.49849149119970476</v>
      </c>
    </row>
    <row r="14" spans="1:14" s="51" customFormat="1" ht="48" customHeight="1" x14ac:dyDescent="0.25">
      <c r="A14" s="44" t="s">
        <v>39</v>
      </c>
      <c r="B14" s="44" t="s">
        <v>44</v>
      </c>
      <c r="C14" s="44" t="s">
        <v>60</v>
      </c>
      <c r="D14" s="44" t="s">
        <v>33</v>
      </c>
      <c r="E14" s="45" t="s">
        <v>54</v>
      </c>
      <c r="F14" s="52">
        <v>43552</v>
      </c>
      <c r="G14" s="46">
        <v>139007.29</v>
      </c>
      <c r="H14" s="46">
        <v>168198.82</v>
      </c>
      <c r="I14" s="48">
        <v>44510</v>
      </c>
      <c r="J14" s="29">
        <v>12375.92</v>
      </c>
      <c r="K14" s="26">
        <v>14974.8632</v>
      </c>
      <c r="L14" s="49"/>
      <c r="M14" s="49"/>
      <c r="N14" s="50">
        <f t="shared" si="0"/>
        <v>8.9030726374134755E-2</v>
      </c>
    </row>
    <row r="15" spans="1:14" s="51" customFormat="1" ht="25.5" x14ac:dyDescent="0.25">
      <c r="A15" s="43" t="s">
        <v>41</v>
      </c>
      <c r="B15" s="44" t="s">
        <v>44</v>
      </c>
      <c r="C15" s="44" t="s">
        <v>23</v>
      </c>
      <c r="D15" s="44" t="s">
        <v>30</v>
      </c>
      <c r="E15" s="45" t="s">
        <v>50</v>
      </c>
      <c r="F15" s="52">
        <f>'[1]OBERTS - NEGOCIATS'!$BV$76</f>
        <v>44278</v>
      </c>
      <c r="G15" s="46">
        <v>688019.88</v>
      </c>
      <c r="H15" s="47">
        <f t="shared" ref="H15:H20" si="1">+G15*1.21</f>
        <v>832504.05479999993</v>
      </c>
      <c r="I15" s="48">
        <v>44376</v>
      </c>
      <c r="J15" s="26">
        <v>343665.93</v>
      </c>
      <c r="K15" s="26">
        <v>415835.77529999998</v>
      </c>
      <c r="L15" s="49"/>
      <c r="M15" s="30" t="s">
        <v>47</v>
      </c>
      <c r="N15" s="50">
        <f t="shared" si="0"/>
        <v>0.4994999999127932</v>
      </c>
    </row>
    <row r="16" spans="1:14" s="51" customFormat="1" ht="44.25" customHeight="1" x14ac:dyDescent="0.25">
      <c r="A16" s="43" t="s">
        <v>40</v>
      </c>
      <c r="B16" s="44" t="s">
        <v>44</v>
      </c>
      <c r="C16" s="44" t="s">
        <v>58</v>
      </c>
      <c r="D16" s="44" t="s">
        <v>30</v>
      </c>
      <c r="E16" s="45" t="s">
        <v>50</v>
      </c>
      <c r="F16" s="52">
        <v>44169</v>
      </c>
      <c r="G16" s="46">
        <v>592000</v>
      </c>
      <c r="H16" s="47">
        <f t="shared" si="1"/>
        <v>716320</v>
      </c>
      <c r="I16" s="48">
        <v>44365</v>
      </c>
      <c r="J16" s="26">
        <v>67000</v>
      </c>
      <c r="K16" s="26">
        <v>81070</v>
      </c>
      <c r="L16" s="49"/>
      <c r="M16" s="30" t="s">
        <v>47</v>
      </c>
      <c r="N16" s="50">
        <f t="shared" si="0"/>
        <v>0.11317567567567567</v>
      </c>
    </row>
    <row r="17" spans="1:14" s="51" customFormat="1" ht="30" customHeight="1" x14ac:dyDescent="0.25">
      <c r="A17" s="43" t="s">
        <v>42</v>
      </c>
      <c r="B17" s="44" t="s">
        <v>45</v>
      </c>
      <c r="C17" s="44" t="s">
        <v>57</v>
      </c>
      <c r="D17" s="44" t="s">
        <v>31</v>
      </c>
      <c r="E17" s="45" t="s">
        <v>51</v>
      </c>
      <c r="F17" s="52">
        <v>43868</v>
      </c>
      <c r="G17" s="46">
        <v>90000</v>
      </c>
      <c r="H17" s="47">
        <f t="shared" si="1"/>
        <v>108900</v>
      </c>
      <c r="I17" s="48">
        <v>44383</v>
      </c>
      <c r="J17" s="26">
        <v>65569.16</v>
      </c>
      <c r="K17" s="26">
        <v>79338.683600000004</v>
      </c>
      <c r="L17" s="49"/>
      <c r="M17" s="30" t="s">
        <v>47</v>
      </c>
      <c r="N17" s="50">
        <f t="shared" si="0"/>
        <v>0.72854622222222221</v>
      </c>
    </row>
    <row r="18" spans="1:14" s="51" customFormat="1" ht="25.5" x14ac:dyDescent="0.25">
      <c r="A18" s="43" t="s">
        <v>38</v>
      </c>
      <c r="B18" s="44" t="s">
        <v>44</v>
      </c>
      <c r="C18" s="44" t="s">
        <v>22</v>
      </c>
      <c r="D18" s="44" t="s">
        <v>28</v>
      </c>
      <c r="E18" s="49"/>
      <c r="F18" s="52">
        <v>43795</v>
      </c>
      <c r="G18" s="46">
        <v>291461.93</v>
      </c>
      <c r="H18" s="47">
        <f t="shared" si="1"/>
        <v>352668.93529999995</v>
      </c>
      <c r="I18" s="48">
        <v>44383</v>
      </c>
      <c r="J18" s="26">
        <v>28000</v>
      </c>
      <c r="K18" s="26">
        <v>33880</v>
      </c>
      <c r="L18" s="49"/>
      <c r="M18" s="30" t="s">
        <v>47</v>
      </c>
      <c r="N18" s="50">
        <f t="shared" si="0"/>
        <v>9.6067434947679109E-2</v>
      </c>
    </row>
    <row r="19" spans="1:14" s="51" customFormat="1" ht="72.75" customHeight="1" x14ac:dyDescent="0.25">
      <c r="A19" s="43" t="s">
        <v>35</v>
      </c>
      <c r="B19" s="44" t="s">
        <v>44</v>
      </c>
      <c r="C19" s="44" t="s">
        <v>19</v>
      </c>
      <c r="D19" s="44" t="s">
        <v>25</v>
      </c>
      <c r="E19" s="45" t="s">
        <v>48</v>
      </c>
      <c r="F19" s="52">
        <f>'[1]OBERTS - NEGOCIATS'!BX48</f>
        <v>43675</v>
      </c>
      <c r="G19" s="46">
        <v>138673.09</v>
      </c>
      <c r="H19" s="47">
        <f t="shared" si="1"/>
        <v>167794.43889999998</v>
      </c>
      <c r="I19" s="48">
        <v>44306</v>
      </c>
      <c r="J19" s="26">
        <v>69100</v>
      </c>
      <c r="K19" s="26">
        <v>83611</v>
      </c>
      <c r="L19" s="49"/>
      <c r="M19" s="30" t="s">
        <v>47</v>
      </c>
      <c r="N19" s="50">
        <f t="shared" si="0"/>
        <v>0.49829422564969167</v>
      </c>
    </row>
    <row r="20" spans="1:14" s="51" customFormat="1" ht="71.25" customHeight="1" x14ac:dyDescent="0.25">
      <c r="A20" s="43" t="s">
        <v>36</v>
      </c>
      <c r="B20" s="44" t="s">
        <v>44</v>
      </c>
      <c r="C20" s="44" t="s">
        <v>20</v>
      </c>
      <c r="D20" s="44" t="s">
        <v>26</v>
      </c>
      <c r="E20" s="45" t="s">
        <v>49</v>
      </c>
      <c r="F20" s="52">
        <f>'[1]OBERTS - NEGOCIATS'!BX49</f>
        <v>43675</v>
      </c>
      <c r="G20" s="46">
        <v>126024.5</v>
      </c>
      <c r="H20" s="47">
        <f t="shared" si="1"/>
        <v>152489.64499999999</v>
      </c>
      <c r="I20" s="48">
        <v>44306</v>
      </c>
      <c r="J20" s="26">
        <v>19500</v>
      </c>
      <c r="K20" s="26">
        <v>23595</v>
      </c>
      <c r="L20" s="49"/>
      <c r="M20" s="30" t="s">
        <v>47</v>
      </c>
      <c r="N20" s="50">
        <f t="shared" si="0"/>
        <v>0.15473181801951208</v>
      </c>
    </row>
    <row r="21" spans="1:14" s="51" customFormat="1" ht="47.25" customHeight="1" x14ac:dyDescent="0.25">
      <c r="A21" s="44" t="s">
        <v>39</v>
      </c>
      <c r="B21" s="44" t="s">
        <v>44</v>
      </c>
      <c r="C21" s="44" t="s">
        <v>61</v>
      </c>
      <c r="D21" s="44" t="s">
        <v>29</v>
      </c>
      <c r="E21" s="45" t="s">
        <v>53</v>
      </c>
      <c r="F21" s="52">
        <v>43553</v>
      </c>
      <c r="G21" s="46">
        <v>160745.57</v>
      </c>
      <c r="H21" s="46">
        <v>194502.13</v>
      </c>
      <c r="I21" s="48">
        <v>44349</v>
      </c>
      <c r="J21" s="26">
        <v>14376.28</v>
      </c>
      <c r="K21" s="26">
        <v>17395.2988</v>
      </c>
      <c r="L21" s="49"/>
      <c r="M21" s="30" t="s">
        <v>47</v>
      </c>
      <c r="N21" s="50">
        <f t="shared" si="0"/>
        <v>8.9434999670597454E-2</v>
      </c>
    </row>
  </sheetData>
  <sheetProtection formatCells="0" formatColumns="0" formatRows="0" insertRows="0" deleteRows="0" sort="0" autoFilter="0" pivotTables="0"/>
  <autoFilter ref="A10:N10">
    <sortState ref="A12:N21">
      <sortCondition ref="D10"/>
    </sortState>
  </autoFilter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conditionalFormatting sqref="A14">
    <cfRule type="duplicateValues" dxfId="7" priority="15"/>
  </conditionalFormatting>
  <conditionalFormatting sqref="A15">
    <cfRule type="duplicateValues" dxfId="6" priority="14"/>
  </conditionalFormatting>
  <conditionalFormatting sqref="A16:A17">
    <cfRule type="duplicateValues" dxfId="5" priority="13"/>
  </conditionalFormatting>
  <conditionalFormatting sqref="A18">
    <cfRule type="duplicateValues" dxfId="4" priority="12"/>
  </conditionalFormatting>
  <conditionalFormatting sqref="A19">
    <cfRule type="duplicateValues" dxfId="3" priority="10"/>
  </conditionalFormatting>
  <conditionalFormatting sqref="A21">
    <cfRule type="duplicateValues" dxfId="2" priority="8"/>
  </conditionalFormatting>
  <conditionalFormatting sqref="A13">
    <cfRule type="duplicateValues" dxfId="1" priority="19"/>
  </conditionalFormatting>
  <conditionalFormatting sqref="A20">
    <cfRule type="duplicateValues" dxfId="0" priority="20"/>
  </conditionalFormatting>
  <pageMargins left="0.39370078740157483" right="0" top="0.19685039370078741" bottom="0.15748031496062992" header="0.31496062992125984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2022-03-31T09:36:30Z</dcterms:modified>
</cp:coreProperties>
</file>