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AquestLlibreDeTreball" defaultThemeVersion="124226"/>
  <bookViews>
    <workbookView xWindow="0" yWindow="14" windowWidth="17497" windowHeight="10895"/>
  </bookViews>
  <sheets>
    <sheet name="modificacions" sheetId="1" r:id="rId1"/>
    <sheet name="Full2" sheetId="2" r:id="rId2"/>
    <sheet name="Full3" sheetId="3" r:id="rId3"/>
  </sheets>
  <calcPr calcId="145621"/>
</workbook>
</file>

<file path=xl/calcChain.xml><?xml version="1.0" encoding="utf-8"?>
<calcChain xmlns="http://schemas.openxmlformats.org/spreadsheetml/2006/main">
  <c r="K52" i="1" l="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78" i="1" l="1"/>
  <c r="K77" i="1"/>
  <c r="K76" i="1"/>
  <c r="K75" i="1"/>
  <c r="K74" i="1"/>
  <c r="K73" i="1"/>
  <c r="K70" i="1"/>
  <c r="K62" i="1" l="1"/>
  <c r="K61" i="1"/>
  <c r="K60" i="1"/>
  <c r="K59" i="1"/>
  <c r="K58" i="1"/>
  <c r="K57" i="1"/>
  <c r="K56" i="1"/>
  <c r="K55" i="1" l="1"/>
  <c r="K53" i="1" l="1"/>
  <c r="H53" i="1"/>
  <c r="K64" i="1"/>
  <c r="K63" i="1"/>
</calcChain>
</file>

<file path=xl/sharedStrings.xml><?xml version="1.0" encoding="utf-8"?>
<sst xmlns="http://schemas.openxmlformats.org/spreadsheetml/2006/main" count="394" uniqueCount="179">
  <si>
    <t>Objecte contracte</t>
  </si>
  <si>
    <r>
      <t xml:space="preserve">Tipus de contracte   </t>
    </r>
    <r>
      <rPr>
        <b/>
        <sz val="9"/>
        <color theme="1"/>
        <rFont val="Calibri"/>
        <family val="2"/>
        <scheme val="minor"/>
      </rPr>
      <t>(Obres, serveis, subministraments...)</t>
    </r>
  </si>
  <si>
    <t>% variació sobre el preu del contracte</t>
  </si>
  <si>
    <t>Import * modificació</t>
  </si>
  <si>
    <t>Preu*     contracte</t>
  </si>
  <si>
    <t>Prevista en el plec</t>
  </si>
  <si>
    <t>No prevista en el plec</t>
  </si>
  <si>
    <t>Data formalització</t>
  </si>
  <si>
    <t>Data formalització modificació</t>
  </si>
  <si>
    <r>
      <t xml:space="preserve">Tipus modificació                            </t>
    </r>
    <r>
      <rPr>
        <b/>
        <i/>
        <sz val="9"/>
        <color theme="1"/>
        <rFont val="Calibri"/>
        <family val="2"/>
        <scheme val="minor"/>
      </rPr>
      <t xml:space="preserve"> (marqueu amb una x)</t>
    </r>
  </si>
  <si>
    <t>Contracte    núm.</t>
  </si>
  <si>
    <t>* Iva inclòs</t>
  </si>
  <si>
    <t>GERÈNCIES i DISTRICTES</t>
  </si>
  <si>
    <t>serveis</t>
  </si>
  <si>
    <t>Serveis auxiliars suport al funcionament i activitats del Districte de Ciutat Vella- Modificació per substitució de personal propi</t>
  </si>
  <si>
    <t>X</t>
  </si>
  <si>
    <t xml:space="preserve">Serveis auxiliars suport al funcionament i activitats del Districte de Ciutat Vella - Modificació per adequació noves necesitats per ampliació horari obertura accés edificis Seu Districte  </t>
  </si>
  <si>
    <t>Òrgan contractant</t>
  </si>
  <si>
    <t>Districte Ciutat Vella</t>
  </si>
  <si>
    <t>17005597</t>
  </si>
  <si>
    <t>Serveis</t>
  </si>
  <si>
    <t>Control accessos Seu Dte. Gràcia, 2018-2020</t>
  </si>
  <si>
    <t>28.02.2018</t>
  </si>
  <si>
    <t>24.10.2018</t>
  </si>
  <si>
    <t>Districte de Gràcia</t>
  </si>
  <si>
    <t>gestió del servei d'Inserció Social a famílies rom no autòctones amb infants a càrrec (SISFA rom)</t>
  </si>
  <si>
    <t>x</t>
  </si>
  <si>
    <t>gestió del Servei per a Adolescents i Famílies (SAIF)</t>
  </si>
  <si>
    <t>Gerència de Drets Socials</t>
  </si>
  <si>
    <t>14C00013</t>
  </si>
  <si>
    <t>concessió serveis</t>
  </si>
  <si>
    <t>Gestió i explotació Ccívic Urgell</t>
  </si>
  <si>
    <t>16c00003</t>
  </si>
  <si>
    <t>Gestió i explotació Ccívic Fort Pienc</t>
  </si>
  <si>
    <t>Districte de l'Eixample</t>
  </si>
  <si>
    <t>Atenció telefònica emergències Gerència 0401</t>
  </si>
  <si>
    <t>Ampliació econòmica prevista PCAP</t>
  </si>
  <si>
    <t>OBSERVACIONS</t>
  </si>
  <si>
    <t>Gerència de Seguretat i Prevenció</t>
  </si>
  <si>
    <t>serveis de manteniment de pavimentació 2017 - 2020 Lot 1</t>
  </si>
  <si>
    <t>26.01.2017</t>
  </si>
  <si>
    <t>14.12.2018</t>
  </si>
  <si>
    <t>Servei de mudances i transport de materials, documentació i mobiliari entre diferents edificis del Sector del Departament de logística</t>
  </si>
  <si>
    <t>18.12.2017</t>
  </si>
  <si>
    <t>10.12.2018</t>
  </si>
  <si>
    <t>servei d’acolliment d’animals del Centre d’Acollida d’Animals de Companyia de Barcelona (CAACB) desplaçats del centre (2018-2020), amb mesures de contractació pública sostenible</t>
  </si>
  <si>
    <t>25.07.2018</t>
  </si>
  <si>
    <t>13.12.2018</t>
  </si>
  <si>
    <t>serveis especialitzats i de manteniment, reparació, adaptació i supervisió d'instal•lacions del Centre de Gestió de Mobilitat Urbana de la ciutat de Barcelona,</t>
  </si>
  <si>
    <t>08.01.2018</t>
  </si>
  <si>
    <t>12.11.2018</t>
  </si>
  <si>
    <t>gestió dels serveis de neteja de l’espai públic i recollida de residus municipals a la ciutat de Barcelona. Zona Nord</t>
  </si>
  <si>
    <t>28.10.2009</t>
  </si>
  <si>
    <t>28.12.2018</t>
  </si>
  <si>
    <t>gestió dels serveis de neteja de l’espai públic i recollida de residus municipals a la ciutat de Barcelona, Zona Centre</t>
  </si>
  <si>
    <t>gestió dels serveis de neteja de l’espai públic i recollida de residus municipals a la ciutat de Barcelona. Zona Est</t>
  </si>
  <si>
    <t>27.12.2018</t>
  </si>
  <si>
    <t>Gerència d'Ecologia Urbana</t>
  </si>
  <si>
    <r>
      <t xml:space="preserve">CONTRACTES AMB MODIFICACIONS 2018   </t>
    </r>
    <r>
      <rPr>
        <b/>
        <i/>
        <u/>
        <sz val="16"/>
        <color theme="1"/>
        <rFont val="Calibri"/>
        <family val="2"/>
        <scheme val="minor"/>
      </rPr>
      <t xml:space="preserve"> </t>
    </r>
    <r>
      <rPr>
        <b/>
        <i/>
        <u/>
        <sz val="12"/>
        <color theme="1"/>
        <rFont val="Calibri"/>
        <family val="2"/>
        <scheme val="minor"/>
      </rPr>
      <t>(1 gener a 31 desembre)</t>
    </r>
  </si>
  <si>
    <t>17002612-001</t>
  </si>
  <si>
    <t>Servei de primera acollida, especialitzats SAIER</t>
  </si>
  <si>
    <t>18002959-001</t>
  </si>
  <si>
    <t>Derivat acord marc allotjament dones</t>
  </si>
  <si>
    <t>ANUL.LAT</t>
  </si>
  <si>
    <t/>
  </si>
  <si>
    <t>18002287-001</t>
  </si>
  <si>
    <t>Derivat AM  allotjament SAIER</t>
  </si>
  <si>
    <t>NO TRAMITAT</t>
  </si>
  <si>
    <t>18000248-001</t>
  </si>
  <si>
    <t>Derivat  VIATGES PERSONAL GERÈNCIA DRETS CIUTADANIA</t>
  </si>
  <si>
    <t>NO FORMALITZAT</t>
  </si>
  <si>
    <t>18001183-001</t>
  </si>
  <si>
    <t>CORRECCIÓ TRADUCCIÓ TEXTOS DIR. DEM.ACTIVA I DESC.</t>
  </si>
  <si>
    <t>Modificació establerta a la llei</t>
  </si>
  <si>
    <t>Alliberament</t>
  </si>
  <si>
    <t>18003981-001</t>
  </si>
  <si>
    <t>Allotjament temporal i manutenció usuaris SAIER</t>
  </si>
  <si>
    <t>14004515-002</t>
  </si>
  <si>
    <t>Serveis d'atenció telefònica i diferida 010</t>
  </si>
  <si>
    <t>17006942-001</t>
  </si>
  <si>
    <t>CORRECCIO TRADUCCIO TEXTOS DIRECCIO DE RECERCA</t>
  </si>
  <si>
    <t>14004337-002</t>
  </si>
  <si>
    <t>coordinació en matèria de seguretat i salut</t>
  </si>
  <si>
    <t>Ampliació</t>
  </si>
  <si>
    <t>Gerència Drets Ciutadania, Participació i Transparència</t>
  </si>
  <si>
    <t>18003174-001</t>
  </si>
  <si>
    <t>Obres</t>
  </si>
  <si>
    <t>Obres de restauració i consolidació Xemeneia complex Can Ricart (*)</t>
  </si>
  <si>
    <t>Districte Sant Martí</t>
  </si>
  <si>
    <t>(*) Suspensió temporal : en data 21.12.2018 es signar decret  amb la següent proposta de resolució:        DECLARAR, de mutu acord, a l’empara dels articles 208 i 242 de la Llei 9/2017, de contractes del sector públic, la suspensió temporal del contracte núm. 18003174, d’obres de restauració i consolidació de la xemeneia del complex de Can Ricart, amb efectes 28 de novembre de 2018, i fins el moment en que s’hagi aprovat la necessària modificació del projecte d’obres inicial i la modificació del contracte que correspongui com a conseqüència de dita modificació, sense perjudici del reajustament temporal del pla de treball de la prestació i de les modificacions de les consignacions pressupostàries que hagi de tramitar l’Ajuntament, si s’escau, que afectin a aquest contracte, en funció de la data efectiva en la que es reprenguin els treballs, tot d’acord amb l’informe de la direcció facultativa de les obres de data 28 de novembre de 2018.</t>
  </si>
  <si>
    <t>16001198-001</t>
  </si>
  <si>
    <t>DISSENY WEW I PROGRAMACIÓ WEBS I APLICACIONS</t>
  </si>
  <si>
    <t>14006119-001</t>
  </si>
  <si>
    <t>Manteniment de Via Pública LOT 9: Dte Sant Andreu</t>
  </si>
  <si>
    <t>No hi ha formalització</t>
  </si>
  <si>
    <t>18003271-003</t>
  </si>
  <si>
    <t>OBRES REFORMA PG. JOAN DE BORBÓ, 76, 2PL. EL FAR</t>
  </si>
  <si>
    <t>16001198-003</t>
  </si>
  <si>
    <t>17002430-001</t>
  </si>
  <si>
    <t>Subministraments</t>
  </si>
  <si>
    <t>Subministrament carburants centralitzats</t>
  </si>
  <si>
    <t>14005731-001</t>
  </si>
  <si>
    <t>manteniment lot 3</t>
  </si>
  <si>
    <t>14005738-001</t>
  </si>
  <si>
    <t>MANTENIMENT EDIFICIS LOT 4</t>
  </si>
  <si>
    <t>14005741-001</t>
  </si>
  <si>
    <t>MANTENIMENT EDIFICIS LOT 7</t>
  </si>
  <si>
    <t>14004104-002</t>
  </si>
  <si>
    <t>Gestió del CIRD</t>
  </si>
  <si>
    <t>18000568-001</t>
  </si>
  <si>
    <t>Serveis postals a l'Ajuntament de Barcelona</t>
  </si>
  <si>
    <t>14005740-001</t>
  </si>
  <si>
    <t>MANTENIMENT EDIFICIS LOT 6</t>
  </si>
  <si>
    <t>14005729-001</t>
  </si>
  <si>
    <t>MANTENIMENT EDIFICIS LOT 1</t>
  </si>
  <si>
    <t>14005730-001</t>
  </si>
  <si>
    <t>MANTENIMENT EDIFICIS LOT 2</t>
  </si>
  <si>
    <t>14005739-001</t>
  </si>
  <si>
    <t>MANTENIMENT EDIFICIS LOT 5</t>
  </si>
  <si>
    <t>18001219-001</t>
  </si>
  <si>
    <t>Serveis de telecomunicacions pendents de migrar</t>
  </si>
  <si>
    <t>16001920-001</t>
  </si>
  <si>
    <t>TRASLLAT ARXIUS I SERVEIS ASSISTÈNCIA ACTES CIUT.</t>
  </si>
  <si>
    <t>17002397-001</t>
  </si>
  <si>
    <t>Obres tractament aire pl. 3 a 8 Novíssim</t>
  </si>
  <si>
    <t>16005229-001</t>
  </si>
  <si>
    <t>Lot 1: Veu Fixa</t>
  </si>
  <si>
    <t>Alliberament Autorització (A)</t>
  </si>
  <si>
    <t>14006091-001</t>
  </si>
  <si>
    <t>Manteniment de Via Pública LOT 2: Dte Eixample</t>
  </si>
  <si>
    <t>14006118-001</t>
  </si>
  <si>
    <t>Manteniment de Via Pública LOT 8: Dte Nou Barrris</t>
  </si>
  <si>
    <t>17006436-001</t>
  </si>
  <si>
    <t>VIATGES GER. REC.; RR.HH; I GER. MUNICIPAL</t>
  </si>
  <si>
    <t>14006114-001</t>
  </si>
  <si>
    <t>Manteniment de Via Pública LOT 4: Dte Corts</t>
  </si>
  <si>
    <t>14006116-001</t>
  </si>
  <si>
    <t>Manteniment de Via Pública LOT 6: Dte Gràcia</t>
  </si>
  <si>
    <t>16001290-002</t>
  </si>
  <si>
    <t>COORDINACIÓ I GESTIÓ DE PROJECTES DE WEB AJUNTAMEN</t>
  </si>
  <si>
    <t>14006120-001</t>
  </si>
  <si>
    <t>Manteniment de Via Pública LOT 10: Dte Sant Martí</t>
  </si>
  <si>
    <t>14006121-001</t>
  </si>
  <si>
    <t>Manteniment de Via Pública LOT 1 Dte Ciiutat Vella</t>
  </si>
  <si>
    <t>17006479-001</t>
  </si>
  <si>
    <t>VIATGES DIR. TEC. ACTES INSTITUCIONALS I PROTOCOL</t>
  </si>
  <si>
    <t>17002843-002</t>
  </si>
  <si>
    <t>Serveis de procuradoria de l'Ajuntament</t>
  </si>
  <si>
    <t>17006436-002</t>
  </si>
  <si>
    <t>18002448-001</t>
  </si>
  <si>
    <t>Adhesió a l'acord marc d'electricitat ACM LOT 1</t>
  </si>
  <si>
    <t>17005134-002</t>
  </si>
  <si>
    <t>manteniment integral edifici carrer Calàbria</t>
  </si>
  <si>
    <t>18002450-001</t>
  </si>
  <si>
    <t>Adhesió a l'acord marc d'electricitat ACM LOT 2</t>
  </si>
  <si>
    <t>14006115-001</t>
  </si>
  <si>
    <t>Manteniment de Via Pública LOT 5: Dte Sarrià</t>
  </si>
  <si>
    <t>14006117-001</t>
  </si>
  <si>
    <t>Manteniment de Via Pública LOT 7: Dte Horta-Guinar</t>
  </si>
  <si>
    <t>18002452-001</t>
  </si>
  <si>
    <t>Adhesió a l'acord marc d'electricitat ACM LOT 3</t>
  </si>
  <si>
    <t>17005278-001</t>
  </si>
  <si>
    <t>Obres instal.lació fotovoltaica Palau Foronda</t>
  </si>
  <si>
    <t>16005829-001</t>
  </si>
  <si>
    <t>Producció multimèdia, audiovisuals i fotografies</t>
  </si>
  <si>
    <t>17005804-003</t>
  </si>
  <si>
    <t>Obres reforma planta tercera Casa Gran Ajuntament</t>
  </si>
  <si>
    <t>Ampliació termini contracte</t>
  </si>
  <si>
    <t>17005804-005</t>
  </si>
  <si>
    <t>Reajust</t>
  </si>
  <si>
    <t>18003271-002</t>
  </si>
  <si>
    <t>ANUL·LAT</t>
  </si>
  <si>
    <t>15003096-001</t>
  </si>
  <si>
    <t>Assistència tècnica i suport gestió subministramen</t>
  </si>
  <si>
    <t>16000873-003</t>
  </si>
  <si>
    <t>RECONEIXEMENT MÈDICS DE VIGILÀNCIA DE LA SALUT</t>
  </si>
  <si>
    <t xml:space="preserve">Alliberament  </t>
  </si>
  <si>
    <t>Gerència de Recursos</t>
  </si>
  <si>
    <t>Gerencia de Recursos Humans i Organització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</si>
</sst>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_ ;\-#,##0.00\ "/>
    <numFmt numFmtId="166" formatCode="dd/mm/yy;@"/>
  </numFmts>
  <fonts count="15" x14ac:knownFonts="1">
    <font>
      <sz val="11"/>
      <color theme="1"/>
      <name val="Calibri"/>
      <family val="2"/>
      <scheme val="minor"/>
    </font>
    <font>
      <b/>
      <sz val="11"/>
      <color theme="1"/>
      <name val="Calibri"/>
      <family val="2"/>
      <scheme val="minor"/>
    </font>
    <font>
      <b/>
      <u/>
      <sz val="16"/>
      <color theme="1"/>
      <name val="Calibri"/>
      <family val="2"/>
      <scheme val="minor"/>
    </font>
    <font>
      <sz val="10"/>
      <color theme="1"/>
      <name val="Calibri"/>
      <family val="2"/>
      <scheme val="minor"/>
    </font>
    <font>
      <b/>
      <sz val="8"/>
      <color theme="1"/>
      <name val="Calibri"/>
      <family val="2"/>
      <scheme val="minor"/>
    </font>
    <font>
      <b/>
      <i/>
      <sz val="9"/>
      <color theme="1"/>
      <name val="Calibri"/>
      <family val="2"/>
      <scheme val="minor"/>
    </font>
    <font>
      <b/>
      <i/>
      <u/>
      <sz val="16"/>
      <color theme="1"/>
      <name val="Calibri"/>
      <family val="2"/>
      <scheme val="minor"/>
    </font>
    <font>
      <b/>
      <i/>
      <u/>
      <sz val="12"/>
      <color theme="1"/>
      <name val="Calibri"/>
      <family val="2"/>
      <scheme val="minor"/>
    </font>
    <font>
      <b/>
      <sz val="9"/>
      <color theme="1"/>
      <name val="Calibri"/>
      <family val="2"/>
      <scheme val="minor"/>
    </font>
    <font>
      <b/>
      <sz val="12"/>
      <color theme="1"/>
      <name val="Calibri"/>
      <family val="2"/>
      <scheme val="minor"/>
    </font>
    <font>
      <b/>
      <sz val="13"/>
      <color theme="1"/>
      <name val="Calibri"/>
      <family val="2"/>
      <scheme val="minor"/>
    </font>
    <font>
      <sz val="11"/>
      <color theme="1"/>
      <name val="Calibri"/>
      <family val="2"/>
      <scheme val="minor"/>
    </font>
    <font>
      <sz val="10"/>
      <color rgb="FF000000"/>
      <name val="Calibri"/>
      <family val="2"/>
      <scheme val="minor"/>
    </font>
    <font>
      <sz val="9"/>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9" fontId="11" fillId="0" borderId="0" applyFont="0" applyFill="0" applyBorder="0" applyAlignment="0" applyProtection="0"/>
  </cellStyleXfs>
  <cellXfs count="104">
    <xf numFmtId="0" fontId="0" fillId="0" borderId="0" xfId="0"/>
    <xf numFmtId="0" fontId="0" fillId="0" borderId="0" xfId="0" applyAlignment="1">
      <alignment vertical="center"/>
    </xf>
    <xf numFmtId="0" fontId="0" fillId="0" borderId="0" xfId="0" applyBorder="1"/>
    <xf numFmtId="0" fontId="0" fillId="0" borderId="0" xfId="0" applyAlignment="1">
      <alignment vertical="justify"/>
    </xf>
    <xf numFmtId="0" fontId="9" fillId="4" borderId="0" xfId="0" applyFont="1" applyFill="1" applyBorder="1" applyAlignment="1">
      <alignment horizontal="left" vertical="center"/>
    </xf>
    <xf numFmtId="0" fontId="0" fillId="4" borderId="0" xfId="0" applyFill="1"/>
    <xf numFmtId="0" fontId="0" fillId="4" borderId="0" xfId="0" applyFill="1" applyAlignment="1">
      <alignment vertical="justify"/>
    </xf>
    <xf numFmtId="164" fontId="0" fillId="4" borderId="0" xfId="0" applyNumberFormat="1" applyFill="1" applyAlignment="1">
      <alignment vertical="justify"/>
    </xf>
    <xf numFmtId="0" fontId="0" fillId="4" borderId="0" xfId="0" applyFill="1" applyAlignment="1">
      <alignment horizontal="center"/>
    </xf>
    <xf numFmtId="0" fontId="0" fillId="4" borderId="0" xfId="0" applyFill="1" applyBorder="1"/>
    <xf numFmtId="0" fontId="10" fillId="4" borderId="0" xfId="0" applyFont="1" applyFill="1" applyBorder="1" applyAlignment="1">
      <alignment horizontal="left" vertical="center"/>
    </xf>
    <xf numFmtId="0" fontId="2" fillId="4" borderId="0" xfId="0" applyFont="1" applyFill="1" applyBorder="1"/>
    <xf numFmtId="0" fontId="1" fillId="4" borderId="0" xfId="0" applyFont="1" applyFill="1" applyBorder="1" applyAlignment="1">
      <alignment horizontal="left" vertical="center"/>
    </xf>
    <xf numFmtId="0" fontId="1" fillId="4" borderId="0" xfId="0" applyFont="1" applyFill="1" applyBorder="1" applyAlignment="1">
      <alignment horizontal="left"/>
    </xf>
    <xf numFmtId="0" fontId="0" fillId="4" borderId="0" xfId="0" applyFont="1" applyFill="1" applyAlignment="1"/>
    <xf numFmtId="164" fontId="4" fillId="3" borderId="1" xfId="0" applyNumberFormat="1" applyFont="1" applyFill="1" applyBorder="1" applyAlignment="1">
      <alignment horizontal="center" vertical="center" wrapText="1"/>
    </xf>
    <xf numFmtId="4" fontId="3" fillId="0" borderId="1" xfId="0" applyNumberFormat="1" applyFont="1" applyBorder="1" applyAlignment="1">
      <alignment vertical="center" wrapText="1"/>
    </xf>
    <xf numFmtId="164" fontId="3" fillId="0" borderId="5" xfId="0" applyNumberFormat="1" applyFont="1" applyBorder="1" applyAlignment="1">
      <alignment horizontal="center" vertical="center"/>
    </xf>
    <xf numFmtId="0" fontId="0" fillId="4" borderId="0" xfId="0" applyFill="1" applyAlignment="1"/>
    <xf numFmtId="0" fontId="3" fillId="4" borderId="0" xfId="0" applyFont="1" applyFill="1" applyAlignment="1"/>
    <xf numFmtId="0" fontId="0" fillId="4" borderId="0" xfId="0" applyFill="1" applyBorder="1" applyAlignment="1"/>
    <xf numFmtId="0" fontId="0" fillId="0" borderId="0" xfId="0" applyAlignment="1"/>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vertical="center" wrapText="1"/>
    </xf>
    <xf numFmtId="0" fontId="12"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Border="1" applyAlignment="1">
      <alignment horizontal="center" vertical="center"/>
    </xf>
    <xf numFmtId="0" fontId="3" fillId="0" borderId="6" xfId="0" applyFont="1" applyBorder="1" applyAlignment="1">
      <alignment horizontal="left" vertical="center" wrapText="1"/>
    </xf>
    <xf numFmtId="0" fontId="0" fillId="0" borderId="0" xfId="0" applyAlignment="1">
      <alignment horizontal="center" vertical="center"/>
    </xf>
    <xf numFmtId="0" fontId="3" fillId="0" borderId="0" xfId="0" applyFont="1" applyAlignment="1">
      <alignment vertical="center"/>
    </xf>
    <xf numFmtId="0" fontId="0" fillId="0" borderId="0" xfId="0" applyAlignment="1">
      <alignment horizontal="center"/>
    </xf>
    <xf numFmtId="0" fontId="0" fillId="4" borderId="0" xfId="0" applyFont="1" applyFill="1" applyAlignment="1">
      <alignment horizontal="center"/>
    </xf>
    <xf numFmtId="0" fontId="0" fillId="4" borderId="0" xfId="0" applyFill="1" applyAlignment="1">
      <alignment horizontal="center" vertical="center"/>
    </xf>
    <xf numFmtId="0" fontId="0" fillId="4" borderId="0" xfId="0" applyFont="1" applyFill="1" applyAlignment="1">
      <alignment horizontal="center" vertical="center"/>
    </xf>
    <xf numFmtId="0" fontId="12" fillId="0" borderId="6" xfId="0" applyFont="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164" fontId="3" fillId="0" borderId="1" xfId="0" applyNumberFormat="1" applyFont="1" applyBorder="1" applyAlignment="1">
      <alignment vertical="center"/>
    </xf>
    <xf numFmtId="0" fontId="1" fillId="3" borderId="1" xfId="0" applyFont="1" applyFill="1" applyBorder="1" applyAlignment="1">
      <alignment horizontal="center" vertical="center" wrapText="1"/>
    </xf>
    <xf numFmtId="0" fontId="0" fillId="0" borderId="0" xfId="0" applyBorder="1" applyAlignment="1">
      <alignment vertical="center"/>
    </xf>
    <xf numFmtId="0" fontId="3" fillId="4" borderId="1" xfId="0" applyFont="1" applyFill="1" applyBorder="1" applyAlignment="1">
      <alignment vertical="center"/>
    </xf>
    <xf numFmtId="164" fontId="0" fillId="4" borderId="0" xfId="0" applyNumberFormat="1" applyFill="1" applyAlignment="1">
      <alignment horizontal="center"/>
    </xf>
    <xf numFmtId="1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0" applyFont="1" applyBorder="1" applyAlignment="1">
      <alignment horizontal="left" vertical="center"/>
    </xf>
    <xf numFmtId="2" fontId="3" fillId="0" borderId="1" xfId="0" applyNumberFormat="1" applyFont="1" applyBorder="1" applyAlignment="1">
      <alignment horizontal="left" vertical="center" wrapText="1"/>
    </xf>
    <xf numFmtId="2" fontId="3" fillId="0" borderId="1" xfId="0" applyNumberFormat="1" applyFont="1" applyBorder="1" applyAlignment="1">
      <alignment vertical="center"/>
    </xf>
    <xf numFmtId="0" fontId="3" fillId="0" borderId="4" xfId="0" applyFont="1" applyBorder="1" applyAlignment="1">
      <alignment horizontal="center" vertical="center"/>
    </xf>
    <xf numFmtId="4" fontId="3" fillId="0" borderId="1" xfId="0" applyNumberFormat="1" applyFont="1" applyBorder="1" applyAlignment="1">
      <alignment vertical="center"/>
    </xf>
    <xf numFmtId="4" fontId="3" fillId="0" borderId="4" xfId="0" applyNumberFormat="1" applyFont="1" applyBorder="1" applyAlignment="1">
      <alignment vertical="center"/>
    </xf>
    <xf numFmtId="0" fontId="3" fillId="0" borderId="5" xfId="0" applyFont="1" applyBorder="1" applyAlignment="1">
      <alignment horizontal="center" vertical="center"/>
    </xf>
    <xf numFmtId="49" fontId="3" fillId="4" borderId="1" xfId="0" applyNumberFormat="1"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4" borderId="0" xfId="0" applyFont="1" applyFill="1" applyAlignment="1">
      <alignment horizontal="center"/>
    </xf>
    <xf numFmtId="0" fontId="0" fillId="4" borderId="0" xfId="0" applyFill="1" applyBorder="1" applyAlignment="1">
      <alignment horizontal="center"/>
    </xf>
    <xf numFmtId="0" fontId="9" fillId="4" borderId="0" xfId="0" applyFont="1" applyFill="1" applyBorder="1" applyAlignment="1">
      <alignment horizontal="center" vertical="center"/>
    </xf>
    <xf numFmtId="0" fontId="1" fillId="4" borderId="0" xfId="0" applyFont="1" applyFill="1" applyBorder="1" applyAlignment="1">
      <alignment horizontal="center"/>
    </xf>
    <xf numFmtId="4" fontId="3" fillId="0" borderId="1" xfId="0" applyNumberFormat="1" applyFont="1" applyBorder="1" applyAlignment="1">
      <alignment horizontal="right" vertical="center"/>
    </xf>
    <xf numFmtId="14" fontId="3" fillId="0" borderId="1" xfId="0" applyNumberFormat="1" applyFont="1" applyFill="1" applyBorder="1" applyAlignment="1">
      <alignment horizontal="center" vertical="center"/>
    </xf>
    <xf numFmtId="4" fontId="3" fillId="0" borderId="7" xfId="0" applyNumberFormat="1" applyFont="1" applyBorder="1" applyAlignment="1">
      <alignment horizontal="right" vertical="center"/>
    </xf>
    <xf numFmtId="4" fontId="3" fillId="0" borderId="6" xfId="0" applyNumberFormat="1" applyFont="1" applyBorder="1" applyAlignment="1">
      <alignment horizontal="right" vertical="center"/>
    </xf>
    <xf numFmtId="164" fontId="3" fillId="0" borderId="7" xfId="0" applyNumberFormat="1" applyFont="1" applyBorder="1" applyAlignment="1">
      <alignment horizontal="right" vertical="center"/>
    </xf>
    <xf numFmtId="164" fontId="3" fillId="0" borderId="6" xfId="0" applyNumberFormat="1" applyFont="1" applyBorder="1" applyAlignment="1">
      <alignment horizontal="right" vertical="center"/>
    </xf>
    <xf numFmtId="164" fontId="3" fillId="0" borderId="1" xfId="0" applyNumberFormat="1" applyFont="1" applyBorder="1" applyAlignment="1">
      <alignment horizontal="right" vertical="center"/>
    </xf>
    <xf numFmtId="4" fontId="3" fillId="0" borderId="4" xfId="0" applyNumberFormat="1" applyFont="1" applyBorder="1" applyAlignment="1">
      <alignment horizontal="right" vertical="center"/>
    </xf>
    <xf numFmtId="4" fontId="3" fillId="0" borderId="0" xfId="0" applyNumberFormat="1" applyFont="1" applyBorder="1" applyAlignment="1">
      <alignment horizontal="right" vertical="center"/>
    </xf>
    <xf numFmtId="2" fontId="3" fillId="0" borderId="0" xfId="0" applyNumberFormat="1" applyFont="1" applyBorder="1" applyAlignment="1">
      <alignment horizontal="center" vertical="center"/>
    </xf>
    <xf numFmtId="14" fontId="3" fillId="0" borderId="4" xfId="0" applyNumberFormat="1" applyFont="1" applyBorder="1" applyAlignment="1">
      <alignment horizontal="center" vertical="center"/>
    </xf>
    <xf numFmtId="166" fontId="3" fillId="0" borderId="1" xfId="0" applyNumberFormat="1" applyFont="1" applyBorder="1" applyAlignment="1">
      <alignment horizontal="center" vertical="center"/>
    </xf>
    <xf numFmtId="14" fontId="3" fillId="0" borderId="6" xfId="0" applyNumberFormat="1" applyFont="1" applyBorder="1" applyAlignment="1">
      <alignment horizontal="center" vertical="center"/>
    </xf>
    <xf numFmtId="164" fontId="0" fillId="4" borderId="0" xfId="0" applyNumberFormat="1" applyFill="1" applyAlignment="1"/>
    <xf numFmtId="0" fontId="1" fillId="3" borderId="4" xfId="0" applyFont="1" applyFill="1" applyBorder="1" applyAlignment="1">
      <alignment horizontal="center" vertical="center" wrapText="1"/>
    </xf>
    <xf numFmtId="165" fontId="3" fillId="0" borderId="4" xfId="0" applyNumberFormat="1" applyFont="1" applyBorder="1" applyAlignment="1">
      <alignment horizontal="center" vertical="center"/>
    </xf>
    <xf numFmtId="0" fontId="3" fillId="0" borderId="8" xfId="0" applyFont="1" applyBorder="1" applyAlignment="1">
      <alignment horizontal="center" vertical="center"/>
    </xf>
    <xf numFmtId="10" fontId="3" fillId="0" borderId="9" xfId="0" applyNumberFormat="1" applyFont="1" applyBorder="1" applyAlignment="1">
      <alignment horizontal="center" vertical="center" wrapText="1"/>
    </xf>
    <xf numFmtId="10" fontId="3" fillId="0" borderId="10" xfId="1" applyNumberFormat="1" applyFont="1" applyBorder="1" applyAlignment="1">
      <alignment horizontal="center" vertical="center"/>
    </xf>
    <xf numFmtId="10" fontId="3" fillId="0" borderId="4" xfId="1" applyNumberFormat="1" applyFont="1" applyBorder="1" applyAlignment="1">
      <alignment horizontal="center" vertical="center"/>
    </xf>
    <xf numFmtId="10" fontId="3" fillId="0" borderId="4" xfId="1" applyNumberFormat="1" applyFont="1" applyBorder="1" applyAlignment="1">
      <alignment horizontal="center" vertical="center" wrapText="1"/>
    </xf>
    <xf numFmtId="10" fontId="3" fillId="0" borderId="10" xfId="1"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vertical="center"/>
    </xf>
    <xf numFmtId="10" fontId="3" fillId="0" borderId="4" xfId="0" applyNumberFormat="1" applyFont="1" applyBorder="1" applyAlignment="1">
      <alignment horizontal="center" vertical="center" wrapText="1"/>
    </xf>
    <xf numFmtId="2" fontId="3" fillId="0" borderId="4" xfId="0" applyNumberFormat="1" applyFont="1" applyBorder="1" applyAlignment="1">
      <alignment horizontal="center" vertical="center"/>
    </xf>
    <xf numFmtId="0" fontId="13" fillId="0" borderId="1" xfId="0" applyFont="1" applyBorder="1" applyAlignment="1">
      <alignment horizontal="center" vertical="center" wrapText="1"/>
    </xf>
    <xf numFmtId="164" fontId="1" fillId="3" borderId="2" xfId="0" applyNumberFormat="1" applyFont="1" applyFill="1" applyBorder="1" applyAlignment="1">
      <alignment horizontal="center" vertical="center" wrapText="1"/>
    </xf>
    <xf numFmtId="164" fontId="1" fillId="3"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4" fillId="2" borderId="1" xfId="0" applyFont="1" applyFill="1" applyBorder="1" applyAlignment="1">
      <alignment horizontal="center" vertical="center"/>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cellXfs>
  <cellStyles count="2">
    <cellStyle name="Normal" xfId="0" builtinId="0"/>
    <cellStyle name="Percentatge" xfId="1" builtinId="5"/>
  </cellStyles>
  <dxfs count="0"/>
  <tableStyles count="0" defaultTableStyle="TableStyleMedium2"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85725</xdr:rowOff>
    </xdr:from>
    <xdr:to>
      <xdr:col>0</xdr:col>
      <xdr:colOff>1590675</xdr:colOff>
      <xdr:row>2</xdr:row>
      <xdr:rowOff>174625</xdr:rowOff>
    </xdr:to>
    <xdr:pic>
      <xdr:nvPicPr>
        <xdr:cNvPr id="3" name="I 1"/>
        <xdr:cNvPicPr/>
      </xdr:nvPicPr>
      <xdr:blipFill>
        <a:blip xmlns:r="http://schemas.openxmlformats.org/officeDocument/2006/relationships" r:embed="rId1"/>
        <a:stretch>
          <a:fillRect/>
        </a:stretch>
      </xdr:blipFill>
      <xdr:spPr bwMode="auto">
        <a:xfrm>
          <a:off x="76199" y="85725"/>
          <a:ext cx="1466851" cy="457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1"/>
  <dimension ref="A1:L79"/>
  <sheetViews>
    <sheetView tabSelected="1" workbookViewId="0"/>
  </sheetViews>
  <sheetFormatPr defaultRowHeight="14.3" x14ac:dyDescent="0.25"/>
  <cols>
    <col min="1" max="1" width="32.125" customWidth="1"/>
    <col min="2" max="2" width="15.5" style="2" customWidth="1"/>
    <col min="3" max="3" width="17.25" style="32" customWidth="1"/>
    <col min="4" max="4" width="62" style="21" customWidth="1"/>
    <col min="5" max="5" width="14" style="32" customWidth="1"/>
    <col min="6" max="6" width="16.5" style="21" customWidth="1"/>
    <col min="7" max="7" width="21.375" style="32" customWidth="1"/>
    <col min="8" max="8" width="16.5" style="3" customWidth="1"/>
    <col min="9" max="9" width="16.5" style="30" customWidth="1"/>
    <col min="10" max="10" width="16.375" customWidth="1"/>
    <col min="11" max="11" width="14.125" customWidth="1"/>
    <col min="12" max="12" width="13.625" customWidth="1"/>
  </cols>
  <sheetData>
    <row r="1" spans="1:12" ht="14.45" x14ac:dyDescent="0.35">
      <c r="A1" s="9"/>
      <c r="B1" s="5"/>
      <c r="C1" s="8"/>
      <c r="D1" s="18"/>
      <c r="E1" s="8"/>
      <c r="F1" s="18"/>
      <c r="G1" s="8"/>
      <c r="H1" s="6"/>
      <c r="I1" s="34"/>
    </row>
    <row r="2" spans="1:12" ht="14.45" x14ac:dyDescent="0.35">
      <c r="A2" s="9"/>
      <c r="B2" s="5"/>
      <c r="C2" s="8"/>
      <c r="D2" s="18"/>
      <c r="E2" s="8"/>
      <c r="F2" s="18"/>
      <c r="G2" s="8"/>
      <c r="H2" s="6"/>
      <c r="I2" s="34"/>
    </row>
    <row r="3" spans="1:12" ht="26.35" customHeight="1" x14ac:dyDescent="0.35">
      <c r="A3" s="9"/>
      <c r="B3" s="5"/>
      <c r="C3" s="8"/>
      <c r="D3" s="18"/>
      <c r="E3" s="8"/>
      <c r="F3" s="18"/>
      <c r="G3" s="8"/>
      <c r="H3" s="6"/>
      <c r="I3" s="34"/>
    </row>
    <row r="4" spans="1:12" ht="21.1" x14ac:dyDescent="0.5">
      <c r="A4" s="11" t="s">
        <v>58</v>
      </c>
      <c r="B4" s="5"/>
      <c r="C4" s="58"/>
      <c r="D4" s="19"/>
      <c r="E4" s="58"/>
      <c r="F4" s="75"/>
      <c r="G4" s="45"/>
      <c r="H4" s="7"/>
      <c r="I4" s="34"/>
    </row>
    <row r="5" spans="1:12" s="5" customFormat="1" ht="17.350000000000001" customHeight="1" x14ac:dyDescent="0.35">
      <c r="A5" s="9"/>
      <c r="B5" s="9"/>
      <c r="C5" s="59"/>
      <c r="D5" s="20"/>
      <c r="E5" s="59"/>
      <c r="F5" s="18"/>
      <c r="G5" s="8"/>
      <c r="H5" s="6"/>
      <c r="I5" s="34"/>
    </row>
    <row r="6" spans="1:12" s="5" customFormat="1" ht="17" x14ac:dyDescent="0.25">
      <c r="A6" s="10" t="s">
        <v>12</v>
      </c>
      <c r="B6" s="4"/>
      <c r="C6" s="60"/>
      <c r="D6" s="4"/>
      <c r="E6" s="60"/>
      <c r="F6" s="18"/>
      <c r="G6" s="8"/>
      <c r="H6" s="6"/>
      <c r="I6" s="34"/>
    </row>
    <row r="7" spans="1:12" s="14" customFormat="1" ht="32.950000000000003" customHeight="1" x14ac:dyDescent="0.25">
      <c r="A7" s="12" t="s">
        <v>11</v>
      </c>
      <c r="B7" s="13"/>
      <c r="C7" s="61"/>
      <c r="D7" s="13"/>
      <c r="E7" s="61"/>
      <c r="G7" s="33"/>
      <c r="I7" s="35"/>
    </row>
    <row r="8" spans="1:12" ht="42.8" x14ac:dyDescent="0.25">
      <c r="A8" s="91" t="s">
        <v>17</v>
      </c>
      <c r="B8" s="91" t="s">
        <v>10</v>
      </c>
      <c r="C8" s="94" t="s">
        <v>1</v>
      </c>
      <c r="D8" s="96" t="s">
        <v>0</v>
      </c>
      <c r="E8" s="91" t="s">
        <v>7</v>
      </c>
      <c r="F8" s="91" t="s">
        <v>4</v>
      </c>
      <c r="G8" s="89" t="s">
        <v>8</v>
      </c>
      <c r="H8" s="89" t="s">
        <v>3</v>
      </c>
      <c r="I8" s="42" t="s">
        <v>9</v>
      </c>
      <c r="J8" s="42" t="s">
        <v>9</v>
      </c>
      <c r="K8" s="76" t="s">
        <v>2</v>
      </c>
      <c r="L8" s="93" t="s">
        <v>37</v>
      </c>
    </row>
    <row r="9" spans="1:12" ht="21.6" customHeight="1" x14ac:dyDescent="0.25">
      <c r="A9" s="92"/>
      <c r="B9" s="92"/>
      <c r="C9" s="95"/>
      <c r="D9" s="97"/>
      <c r="E9" s="92"/>
      <c r="F9" s="92"/>
      <c r="G9" s="90"/>
      <c r="H9" s="90"/>
      <c r="I9" s="15" t="s">
        <v>5</v>
      </c>
      <c r="J9" s="15" t="s">
        <v>6</v>
      </c>
      <c r="K9" s="76"/>
      <c r="L9" s="93"/>
    </row>
    <row r="10" spans="1:12" s="31" customFormat="1" ht="26" customHeight="1" x14ac:dyDescent="0.25">
      <c r="A10" s="48" t="s">
        <v>177</v>
      </c>
      <c r="B10" s="28" t="s">
        <v>81</v>
      </c>
      <c r="C10" s="28" t="s">
        <v>20</v>
      </c>
      <c r="D10" s="40" t="s">
        <v>82</v>
      </c>
      <c r="E10" s="47">
        <v>42138</v>
      </c>
      <c r="F10" s="53">
        <v>175711.95</v>
      </c>
      <c r="G10" s="47">
        <v>43258</v>
      </c>
      <c r="H10" s="69">
        <v>211815.38</v>
      </c>
      <c r="I10" s="28" t="s">
        <v>15</v>
      </c>
      <c r="J10" s="41"/>
      <c r="K10" s="77">
        <f t="shared" ref="K10:K52" si="0">H10/F10*100</f>
        <v>120.54694060364135</v>
      </c>
      <c r="L10" s="40"/>
    </row>
    <row r="11" spans="1:12" s="31" customFormat="1" ht="31.6" customHeight="1" x14ac:dyDescent="0.25">
      <c r="A11" s="48" t="s">
        <v>177</v>
      </c>
      <c r="B11" s="28" t="s">
        <v>90</v>
      </c>
      <c r="C11" s="28" t="s">
        <v>20</v>
      </c>
      <c r="D11" s="24" t="s">
        <v>91</v>
      </c>
      <c r="E11" s="47">
        <v>42551</v>
      </c>
      <c r="F11" s="52">
        <v>1482250</v>
      </c>
      <c r="G11" s="63">
        <v>43242</v>
      </c>
      <c r="H11" s="62">
        <v>296450</v>
      </c>
      <c r="I11" s="57" t="s">
        <v>15</v>
      </c>
      <c r="J11" s="40"/>
      <c r="K11" s="77">
        <f t="shared" si="0"/>
        <v>20</v>
      </c>
      <c r="L11" s="40"/>
    </row>
    <row r="12" spans="1:12" s="31" customFormat="1" ht="20.55" customHeight="1" x14ac:dyDescent="0.25">
      <c r="A12" s="48" t="s">
        <v>177</v>
      </c>
      <c r="B12" s="28" t="s">
        <v>92</v>
      </c>
      <c r="C12" s="28" t="s">
        <v>20</v>
      </c>
      <c r="D12" s="40" t="s">
        <v>93</v>
      </c>
      <c r="E12" s="47">
        <v>42023</v>
      </c>
      <c r="F12" s="52">
        <v>1319262.96</v>
      </c>
      <c r="G12" s="47" t="s">
        <v>94</v>
      </c>
      <c r="H12" s="62">
        <v>1644205.4</v>
      </c>
      <c r="I12" s="28" t="s">
        <v>15</v>
      </c>
      <c r="J12" s="40"/>
      <c r="K12" s="77">
        <f t="shared" si="0"/>
        <v>124.63060434896163</v>
      </c>
      <c r="L12" s="40"/>
    </row>
    <row r="13" spans="1:12" s="31" customFormat="1" ht="20.55" customHeight="1" x14ac:dyDescent="0.25">
      <c r="A13" s="48" t="s">
        <v>177</v>
      </c>
      <c r="B13" s="28" t="s">
        <v>95</v>
      </c>
      <c r="C13" s="28" t="s">
        <v>86</v>
      </c>
      <c r="D13" s="40" t="s">
        <v>96</v>
      </c>
      <c r="E13" s="47">
        <v>43463</v>
      </c>
      <c r="F13" s="52">
        <v>100131.55</v>
      </c>
      <c r="G13" s="47">
        <v>43529</v>
      </c>
      <c r="H13" s="62">
        <v>0</v>
      </c>
      <c r="I13" s="102" t="s">
        <v>73</v>
      </c>
      <c r="J13" s="103"/>
      <c r="K13" s="77">
        <f t="shared" si="0"/>
        <v>0</v>
      </c>
      <c r="L13" s="40"/>
    </row>
    <row r="14" spans="1:12" s="31" customFormat="1" ht="20.55" customHeight="1" x14ac:dyDescent="0.25">
      <c r="A14" s="48" t="s">
        <v>177</v>
      </c>
      <c r="B14" s="28" t="s">
        <v>97</v>
      </c>
      <c r="C14" s="28" t="s">
        <v>20</v>
      </c>
      <c r="D14" s="40" t="s">
        <v>91</v>
      </c>
      <c r="E14" s="47">
        <v>42551</v>
      </c>
      <c r="F14" s="52">
        <v>1482250</v>
      </c>
      <c r="G14" s="47" t="s">
        <v>94</v>
      </c>
      <c r="H14" s="62">
        <v>1857190</v>
      </c>
      <c r="I14" s="28" t="s">
        <v>15</v>
      </c>
      <c r="J14" s="40"/>
      <c r="K14" s="77">
        <f t="shared" si="0"/>
        <v>125.29532804857479</v>
      </c>
      <c r="L14" s="40"/>
    </row>
    <row r="15" spans="1:12" s="31" customFormat="1" ht="20.55" customHeight="1" x14ac:dyDescent="0.25">
      <c r="A15" s="48" t="s">
        <v>177</v>
      </c>
      <c r="B15" s="28" t="s">
        <v>98</v>
      </c>
      <c r="C15" s="28" t="s">
        <v>99</v>
      </c>
      <c r="D15" s="40" t="s">
        <v>100</v>
      </c>
      <c r="E15" s="47">
        <v>43040</v>
      </c>
      <c r="F15" s="52">
        <v>2679830</v>
      </c>
      <c r="G15" s="47" t="s">
        <v>94</v>
      </c>
      <c r="H15" s="62">
        <v>1500</v>
      </c>
      <c r="I15" s="102" t="s">
        <v>73</v>
      </c>
      <c r="J15" s="103"/>
      <c r="K15" s="77">
        <f t="shared" si="0"/>
        <v>5.5973699824242579E-2</v>
      </c>
      <c r="L15" s="40"/>
    </row>
    <row r="16" spans="1:12" s="31" customFormat="1" ht="20.55" customHeight="1" x14ac:dyDescent="0.25">
      <c r="A16" s="48" t="s">
        <v>177</v>
      </c>
      <c r="B16" s="28" t="s">
        <v>101</v>
      </c>
      <c r="C16" s="28" t="s">
        <v>20</v>
      </c>
      <c r="D16" s="40" t="s">
        <v>102</v>
      </c>
      <c r="E16" s="47">
        <v>42023</v>
      </c>
      <c r="F16" s="52">
        <v>1773762.08</v>
      </c>
      <c r="G16" s="47">
        <v>43375</v>
      </c>
      <c r="H16" s="62">
        <v>2187483.91</v>
      </c>
      <c r="I16" s="28" t="s">
        <v>15</v>
      </c>
      <c r="J16" s="40"/>
      <c r="K16" s="77">
        <f t="shared" si="0"/>
        <v>123.32453910616918</v>
      </c>
      <c r="L16" s="40"/>
    </row>
    <row r="17" spans="1:12" s="31" customFormat="1" ht="20.55" customHeight="1" x14ac:dyDescent="0.25">
      <c r="A17" s="48" t="s">
        <v>177</v>
      </c>
      <c r="B17" s="28" t="s">
        <v>103</v>
      </c>
      <c r="C17" s="28" t="s">
        <v>20</v>
      </c>
      <c r="D17" s="40" t="s">
        <v>104</v>
      </c>
      <c r="E17" s="47">
        <v>42023</v>
      </c>
      <c r="F17" s="52">
        <v>2591416.5</v>
      </c>
      <c r="G17" s="47">
        <v>43375</v>
      </c>
      <c r="H17" s="62">
        <v>2944829.97</v>
      </c>
      <c r="I17" s="28" t="s">
        <v>15</v>
      </c>
      <c r="J17" s="40"/>
      <c r="K17" s="77">
        <f t="shared" si="0"/>
        <v>113.63784902967163</v>
      </c>
      <c r="L17" s="40"/>
    </row>
    <row r="18" spans="1:12" s="31" customFormat="1" ht="20.55" customHeight="1" x14ac:dyDescent="0.25">
      <c r="A18" s="48" t="s">
        <v>177</v>
      </c>
      <c r="B18" s="28" t="s">
        <v>105</v>
      </c>
      <c r="C18" s="28" t="s">
        <v>20</v>
      </c>
      <c r="D18" s="40" t="s">
        <v>106</v>
      </c>
      <c r="E18" s="47">
        <v>42023</v>
      </c>
      <c r="F18" s="52">
        <v>3807900.04</v>
      </c>
      <c r="G18" s="47" t="s">
        <v>94</v>
      </c>
      <c r="H18" s="62">
        <v>4650033.62</v>
      </c>
      <c r="I18" s="28" t="s">
        <v>15</v>
      </c>
      <c r="J18" s="40"/>
      <c r="K18" s="77">
        <f t="shared" si="0"/>
        <v>122.11543294608123</v>
      </c>
      <c r="L18" s="40"/>
    </row>
    <row r="19" spans="1:12" s="31" customFormat="1" ht="20.55" customHeight="1" x14ac:dyDescent="0.25">
      <c r="A19" s="48" t="s">
        <v>177</v>
      </c>
      <c r="B19" s="28" t="s">
        <v>107</v>
      </c>
      <c r="C19" s="28" t="s">
        <v>20</v>
      </c>
      <c r="D19" s="40" t="s">
        <v>108</v>
      </c>
      <c r="E19" s="47">
        <v>42013</v>
      </c>
      <c r="F19" s="52">
        <v>518306.96</v>
      </c>
      <c r="G19" s="47" t="s">
        <v>94</v>
      </c>
      <c r="H19" s="62">
        <v>628196.52</v>
      </c>
      <c r="I19" s="28" t="s">
        <v>15</v>
      </c>
      <c r="J19" s="40"/>
      <c r="K19" s="77">
        <f t="shared" si="0"/>
        <v>121.20163696046065</v>
      </c>
      <c r="L19" s="40"/>
    </row>
    <row r="20" spans="1:12" s="31" customFormat="1" ht="20.55" customHeight="1" x14ac:dyDescent="0.25">
      <c r="A20" s="48" t="s">
        <v>177</v>
      </c>
      <c r="B20" s="28" t="s">
        <v>109</v>
      </c>
      <c r="C20" s="28" t="s">
        <v>20</v>
      </c>
      <c r="D20" s="40" t="s">
        <v>110</v>
      </c>
      <c r="E20" s="47">
        <v>43168</v>
      </c>
      <c r="F20" s="52">
        <v>463581.54</v>
      </c>
      <c r="G20" s="47">
        <v>43306</v>
      </c>
      <c r="H20" s="62">
        <v>33646.769999999997</v>
      </c>
      <c r="I20" s="28" t="s">
        <v>15</v>
      </c>
      <c r="J20" s="40"/>
      <c r="K20" s="77">
        <f t="shared" si="0"/>
        <v>7.2580047082979187</v>
      </c>
      <c r="L20" s="40"/>
    </row>
    <row r="21" spans="1:12" s="31" customFormat="1" ht="20.55" customHeight="1" x14ac:dyDescent="0.25">
      <c r="A21" s="48" t="s">
        <v>177</v>
      </c>
      <c r="B21" s="28" t="s">
        <v>111</v>
      </c>
      <c r="C21" s="28" t="s">
        <v>20</v>
      </c>
      <c r="D21" s="40" t="s">
        <v>112</v>
      </c>
      <c r="E21" s="47">
        <v>42023</v>
      </c>
      <c r="F21" s="52">
        <v>1527999.82</v>
      </c>
      <c r="G21" s="47">
        <v>43375</v>
      </c>
      <c r="H21" s="62">
        <v>1862188.5</v>
      </c>
      <c r="I21" s="28" t="s">
        <v>15</v>
      </c>
      <c r="J21" s="40"/>
      <c r="K21" s="77">
        <f t="shared" si="0"/>
        <v>121.87098948742022</v>
      </c>
      <c r="L21" s="40"/>
    </row>
    <row r="22" spans="1:12" s="31" customFormat="1" ht="20.55" customHeight="1" x14ac:dyDescent="0.25">
      <c r="A22" s="48" t="s">
        <v>177</v>
      </c>
      <c r="B22" s="28" t="s">
        <v>113</v>
      </c>
      <c r="C22" s="28" t="s">
        <v>20</v>
      </c>
      <c r="D22" s="40" t="s">
        <v>114</v>
      </c>
      <c r="E22" s="47">
        <v>42023</v>
      </c>
      <c r="F22" s="52">
        <v>4025530.08</v>
      </c>
      <c r="G22" s="47">
        <v>43375</v>
      </c>
      <c r="H22" s="62">
        <v>4720233.26</v>
      </c>
      <c r="I22" s="28" t="s">
        <v>15</v>
      </c>
      <c r="J22" s="40"/>
      <c r="K22" s="77">
        <f t="shared" si="0"/>
        <v>117.2574335849951</v>
      </c>
      <c r="L22" s="40"/>
    </row>
    <row r="23" spans="1:12" s="31" customFormat="1" ht="20.55" customHeight="1" x14ac:dyDescent="0.25">
      <c r="A23" s="48" t="s">
        <v>177</v>
      </c>
      <c r="B23" s="28" t="s">
        <v>115</v>
      </c>
      <c r="C23" s="28" t="s">
        <v>20</v>
      </c>
      <c r="D23" s="40" t="s">
        <v>116</v>
      </c>
      <c r="E23" s="47">
        <v>42023</v>
      </c>
      <c r="F23" s="52">
        <v>3630235.88</v>
      </c>
      <c r="G23" s="47">
        <v>43375</v>
      </c>
      <c r="H23" s="62">
        <v>4517745.6100000003</v>
      </c>
      <c r="I23" s="28" t="s">
        <v>15</v>
      </c>
      <c r="J23" s="40"/>
      <c r="K23" s="77">
        <f t="shared" si="0"/>
        <v>124.44771522670312</v>
      </c>
      <c r="L23" s="40"/>
    </row>
    <row r="24" spans="1:12" s="31" customFormat="1" ht="20.55" customHeight="1" x14ac:dyDescent="0.25">
      <c r="A24" s="48" t="s">
        <v>177</v>
      </c>
      <c r="B24" s="28" t="s">
        <v>117</v>
      </c>
      <c r="C24" s="28" t="s">
        <v>20</v>
      </c>
      <c r="D24" s="40" t="s">
        <v>118</v>
      </c>
      <c r="E24" s="47">
        <v>42023</v>
      </c>
      <c r="F24" s="52">
        <v>1789733.1</v>
      </c>
      <c r="G24" s="47">
        <v>43375</v>
      </c>
      <c r="H24" s="62">
        <v>2598103.7799999998</v>
      </c>
      <c r="I24" s="28" t="s">
        <v>15</v>
      </c>
      <c r="J24" s="40"/>
      <c r="K24" s="77">
        <f t="shared" si="0"/>
        <v>145.16710787770532</v>
      </c>
      <c r="L24" s="40"/>
    </row>
    <row r="25" spans="1:12" s="31" customFormat="1" ht="20.55" customHeight="1" x14ac:dyDescent="0.25">
      <c r="A25" s="48" t="s">
        <v>177</v>
      </c>
      <c r="B25" s="28" t="s">
        <v>119</v>
      </c>
      <c r="C25" s="28" t="s">
        <v>20</v>
      </c>
      <c r="D25" s="40" t="s">
        <v>120</v>
      </c>
      <c r="E25" s="47">
        <v>43210</v>
      </c>
      <c r="F25" s="52">
        <v>798422.92</v>
      </c>
      <c r="G25" s="47">
        <v>43424</v>
      </c>
      <c r="H25" s="62">
        <v>0</v>
      </c>
      <c r="I25" s="28" t="s">
        <v>15</v>
      </c>
      <c r="J25" s="40"/>
      <c r="K25" s="77">
        <f t="shared" si="0"/>
        <v>0</v>
      </c>
      <c r="L25" s="40"/>
    </row>
    <row r="26" spans="1:12" s="31" customFormat="1" ht="20.55" customHeight="1" x14ac:dyDescent="0.25">
      <c r="A26" s="48" t="s">
        <v>177</v>
      </c>
      <c r="B26" s="28" t="s">
        <v>121</v>
      </c>
      <c r="C26" s="28" t="s">
        <v>20</v>
      </c>
      <c r="D26" s="40" t="s">
        <v>122</v>
      </c>
      <c r="E26" s="47">
        <v>42667</v>
      </c>
      <c r="F26" s="52">
        <v>657854.74</v>
      </c>
      <c r="G26" s="47">
        <v>43266</v>
      </c>
      <c r="H26" s="62">
        <v>77952.83</v>
      </c>
      <c r="I26" s="28" t="s">
        <v>15</v>
      </c>
      <c r="J26" s="40"/>
      <c r="K26" s="77">
        <f t="shared" si="0"/>
        <v>11.84955055579595</v>
      </c>
      <c r="L26" s="40"/>
    </row>
    <row r="27" spans="1:12" s="31" customFormat="1" ht="20.55" customHeight="1" x14ac:dyDescent="0.25">
      <c r="A27" s="48" t="s">
        <v>177</v>
      </c>
      <c r="B27" s="28" t="s">
        <v>123</v>
      </c>
      <c r="C27" s="28" t="s">
        <v>86</v>
      </c>
      <c r="D27" s="40" t="s">
        <v>124</v>
      </c>
      <c r="E27" s="47">
        <v>42942</v>
      </c>
      <c r="F27" s="52">
        <v>886140.85</v>
      </c>
      <c r="G27" s="47">
        <v>43256</v>
      </c>
      <c r="H27" s="62">
        <v>132478.06</v>
      </c>
      <c r="I27" s="28" t="s">
        <v>15</v>
      </c>
      <c r="J27" s="40"/>
      <c r="K27" s="77">
        <f t="shared" si="0"/>
        <v>14.950000330082966</v>
      </c>
      <c r="L27" s="40"/>
    </row>
    <row r="28" spans="1:12" s="31" customFormat="1" ht="20.55" customHeight="1" x14ac:dyDescent="0.25">
      <c r="A28" s="48" t="s">
        <v>177</v>
      </c>
      <c r="B28" s="28" t="s">
        <v>125</v>
      </c>
      <c r="C28" s="28" t="s">
        <v>20</v>
      </c>
      <c r="D28" s="40" t="s">
        <v>126</v>
      </c>
      <c r="E28" s="47">
        <v>42736</v>
      </c>
      <c r="F28" s="52">
        <v>4598981</v>
      </c>
      <c r="G28" s="47" t="s">
        <v>94</v>
      </c>
      <c r="H28" s="62">
        <v>-2075011.82</v>
      </c>
      <c r="I28" s="102" t="s">
        <v>127</v>
      </c>
      <c r="J28" s="103"/>
      <c r="K28" s="77">
        <f t="shared" si="0"/>
        <v>-45.118947436399495</v>
      </c>
      <c r="L28" s="40"/>
    </row>
    <row r="29" spans="1:12" s="31" customFormat="1" ht="20.55" customHeight="1" x14ac:dyDescent="0.25">
      <c r="A29" s="48" t="s">
        <v>177</v>
      </c>
      <c r="B29" s="28" t="s">
        <v>128</v>
      </c>
      <c r="C29" s="28" t="s">
        <v>20</v>
      </c>
      <c r="D29" s="40" t="s">
        <v>129</v>
      </c>
      <c r="E29" s="47">
        <v>42023</v>
      </c>
      <c r="F29" s="52">
        <v>1078076.5</v>
      </c>
      <c r="G29" s="47" t="s">
        <v>94</v>
      </c>
      <c r="H29" s="62">
        <v>1529945.48</v>
      </c>
      <c r="I29" s="28" t="s">
        <v>15</v>
      </c>
      <c r="J29" s="40"/>
      <c r="K29" s="77">
        <f t="shared" si="0"/>
        <v>141.91437064067344</v>
      </c>
      <c r="L29" s="40"/>
    </row>
    <row r="30" spans="1:12" s="31" customFormat="1" ht="20.55" customHeight="1" x14ac:dyDescent="0.25">
      <c r="A30" s="48" t="s">
        <v>177</v>
      </c>
      <c r="B30" s="28" t="s">
        <v>130</v>
      </c>
      <c r="C30" s="28" t="s">
        <v>20</v>
      </c>
      <c r="D30" s="40" t="s">
        <v>131</v>
      </c>
      <c r="E30" s="47">
        <v>42023</v>
      </c>
      <c r="F30" s="52">
        <v>1644608.1</v>
      </c>
      <c r="G30" s="47" t="s">
        <v>94</v>
      </c>
      <c r="H30" s="62">
        <v>2095759.9</v>
      </c>
      <c r="I30" s="28" t="s">
        <v>15</v>
      </c>
      <c r="J30" s="40"/>
      <c r="K30" s="77">
        <f t="shared" si="0"/>
        <v>127.43217669911755</v>
      </c>
      <c r="L30" s="40"/>
    </row>
    <row r="31" spans="1:12" s="31" customFormat="1" ht="20.55" customHeight="1" x14ac:dyDescent="0.25">
      <c r="A31" s="48" t="s">
        <v>177</v>
      </c>
      <c r="B31" s="28" t="s">
        <v>132</v>
      </c>
      <c r="C31" s="28" t="s">
        <v>20</v>
      </c>
      <c r="D31" s="40" t="s">
        <v>133</v>
      </c>
      <c r="E31" s="47">
        <v>43090</v>
      </c>
      <c r="F31" s="52">
        <v>77000</v>
      </c>
      <c r="G31" s="47">
        <v>43356</v>
      </c>
      <c r="H31" s="62">
        <v>4000</v>
      </c>
      <c r="I31" s="28" t="s">
        <v>15</v>
      </c>
      <c r="J31" s="40"/>
      <c r="K31" s="77">
        <f t="shared" si="0"/>
        <v>5.1948051948051948</v>
      </c>
      <c r="L31" s="40"/>
    </row>
    <row r="32" spans="1:12" s="31" customFormat="1" ht="20.55" customHeight="1" x14ac:dyDescent="0.25">
      <c r="A32" s="48" t="s">
        <v>177</v>
      </c>
      <c r="B32" s="28" t="s">
        <v>134</v>
      </c>
      <c r="C32" s="28" t="s">
        <v>20</v>
      </c>
      <c r="D32" s="40" t="s">
        <v>135</v>
      </c>
      <c r="E32" s="47">
        <v>42023</v>
      </c>
      <c r="F32" s="52">
        <v>711862.5</v>
      </c>
      <c r="G32" s="47" t="s">
        <v>94</v>
      </c>
      <c r="H32" s="62">
        <v>898641.88</v>
      </c>
      <c r="I32" s="28" t="s">
        <v>15</v>
      </c>
      <c r="J32" s="40"/>
      <c r="K32" s="77">
        <f t="shared" si="0"/>
        <v>126.23812604259952</v>
      </c>
      <c r="L32" s="40"/>
    </row>
    <row r="33" spans="1:12" s="31" customFormat="1" ht="20.55" customHeight="1" x14ac:dyDescent="0.25">
      <c r="A33" s="48" t="s">
        <v>177</v>
      </c>
      <c r="B33" s="28" t="s">
        <v>136</v>
      </c>
      <c r="C33" s="28" t="s">
        <v>20</v>
      </c>
      <c r="D33" s="40" t="s">
        <v>137</v>
      </c>
      <c r="E33" s="47">
        <v>42023</v>
      </c>
      <c r="F33" s="52">
        <v>960390.06</v>
      </c>
      <c r="G33" s="47" t="s">
        <v>94</v>
      </c>
      <c r="H33" s="62">
        <v>1141039.04</v>
      </c>
      <c r="I33" s="28" t="s">
        <v>15</v>
      </c>
      <c r="J33" s="40"/>
      <c r="K33" s="77">
        <f t="shared" si="0"/>
        <v>118.80995936172016</v>
      </c>
      <c r="L33" s="40"/>
    </row>
    <row r="34" spans="1:12" s="31" customFormat="1" ht="20.55" customHeight="1" x14ac:dyDescent="0.25">
      <c r="A34" s="48" t="s">
        <v>177</v>
      </c>
      <c r="B34" s="28" t="s">
        <v>138</v>
      </c>
      <c r="C34" s="28" t="s">
        <v>20</v>
      </c>
      <c r="D34" s="40" t="s">
        <v>139</v>
      </c>
      <c r="E34" s="47">
        <v>42562</v>
      </c>
      <c r="F34" s="52">
        <v>522966.8</v>
      </c>
      <c r="G34" s="47" t="s">
        <v>94</v>
      </c>
      <c r="H34" s="62">
        <v>706005.18</v>
      </c>
      <c r="I34" s="28" t="s">
        <v>15</v>
      </c>
      <c r="J34" s="40"/>
      <c r="K34" s="77">
        <f t="shared" si="0"/>
        <v>135</v>
      </c>
      <c r="L34" s="40"/>
    </row>
    <row r="35" spans="1:12" s="31" customFormat="1" ht="20.55" customHeight="1" x14ac:dyDescent="0.25">
      <c r="A35" s="48" t="s">
        <v>177</v>
      </c>
      <c r="B35" s="28" t="s">
        <v>140</v>
      </c>
      <c r="C35" s="28" t="s">
        <v>20</v>
      </c>
      <c r="D35" s="40" t="s">
        <v>141</v>
      </c>
      <c r="E35" s="47">
        <v>42023</v>
      </c>
      <c r="F35" s="52">
        <v>1950037.72</v>
      </c>
      <c r="G35" s="47" t="s">
        <v>94</v>
      </c>
      <c r="H35" s="62">
        <v>2380750.7200000002</v>
      </c>
      <c r="I35" s="28" t="s">
        <v>15</v>
      </c>
      <c r="J35" s="40"/>
      <c r="K35" s="77">
        <f t="shared" si="0"/>
        <v>122.0874189038764</v>
      </c>
      <c r="L35" s="40"/>
    </row>
    <row r="36" spans="1:12" s="31" customFormat="1" ht="20.55" customHeight="1" x14ac:dyDescent="0.25">
      <c r="A36" s="48" t="s">
        <v>177</v>
      </c>
      <c r="B36" s="28" t="s">
        <v>142</v>
      </c>
      <c r="C36" s="28" t="s">
        <v>20</v>
      </c>
      <c r="D36" s="40" t="s">
        <v>143</v>
      </c>
      <c r="E36" s="47">
        <v>42023</v>
      </c>
      <c r="F36" s="52">
        <v>1156050</v>
      </c>
      <c r="G36" s="47" t="s">
        <v>94</v>
      </c>
      <c r="H36" s="62">
        <v>1486427.99</v>
      </c>
      <c r="I36" s="28" t="s">
        <v>15</v>
      </c>
      <c r="J36" s="40"/>
      <c r="K36" s="77">
        <f t="shared" si="0"/>
        <v>128.57817481942823</v>
      </c>
      <c r="L36" s="40"/>
    </row>
    <row r="37" spans="1:12" s="31" customFormat="1" ht="20.55" customHeight="1" x14ac:dyDescent="0.25">
      <c r="A37" s="48" t="s">
        <v>177</v>
      </c>
      <c r="B37" s="28" t="s">
        <v>144</v>
      </c>
      <c r="C37" s="28" t="s">
        <v>20</v>
      </c>
      <c r="D37" s="40" t="s">
        <v>145</v>
      </c>
      <c r="E37" s="47">
        <v>43091</v>
      </c>
      <c r="F37" s="52">
        <v>95000</v>
      </c>
      <c r="G37" s="47" t="s">
        <v>94</v>
      </c>
      <c r="H37" s="62">
        <v>15000</v>
      </c>
      <c r="I37" s="28" t="s">
        <v>15</v>
      </c>
      <c r="J37" s="40"/>
      <c r="K37" s="77">
        <f t="shared" si="0"/>
        <v>15.789473684210526</v>
      </c>
      <c r="L37" s="40"/>
    </row>
    <row r="38" spans="1:12" s="31" customFormat="1" ht="20.55" customHeight="1" x14ac:dyDescent="0.25">
      <c r="A38" s="48" t="s">
        <v>177</v>
      </c>
      <c r="B38" s="28" t="s">
        <v>146</v>
      </c>
      <c r="C38" s="28" t="s">
        <v>20</v>
      </c>
      <c r="D38" s="40" t="s">
        <v>147</v>
      </c>
      <c r="E38" s="47">
        <v>43033</v>
      </c>
      <c r="F38" s="52">
        <v>160000.72</v>
      </c>
      <c r="G38" s="47" t="s">
        <v>94</v>
      </c>
      <c r="H38" s="62">
        <v>110000.72</v>
      </c>
      <c r="I38" s="102" t="s">
        <v>127</v>
      </c>
      <c r="J38" s="103"/>
      <c r="K38" s="77">
        <f t="shared" si="0"/>
        <v>68.750140624367191</v>
      </c>
      <c r="L38" s="40"/>
    </row>
    <row r="39" spans="1:12" s="31" customFormat="1" ht="20.55" customHeight="1" x14ac:dyDescent="0.25">
      <c r="A39" s="48" t="s">
        <v>177</v>
      </c>
      <c r="B39" s="28" t="s">
        <v>148</v>
      </c>
      <c r="C39" s="28" t="s">
        <v>20</v>
      </c>
      <c r="D39" s="40" t="s">
        <v>133</v>
      </c>
      <c r="E39" s="47">
        <v>43090</v>
      </c>
      <c r="F39" s="52">
        <v>77000</v>
      </c>
      <c r="G39" s="47" t="s">
        <v>94</v>
      </c>
      <c r="H39" s="62">
        <v>15400</v>
      </c>
      <c r="I39" s="28" t="s">
        <v>15</v>
      </c>
      <c r="J39" s="40"/>
      <c r="K39" s="77">
        <f t="shared" si="0"/>
        <v>20</v>
      </c>
      <c r="L39" s="40"/>
    </row>
    <row r="40" spans="1:12" s="31" customFormat="1" ht="20.55" customHeight="1" x14ac:dyDescent="0.25">
      <c r="A40" s="48" t="s">
        <v>177</v>
      </c>
      <c r="B40" s="28" t="s">
        <v>149</v>
      </c>
      <c r="C40" s="28" t="s">
        <v>99</v>
      </c>
      <c r="D40" s="40" t="s">
        <v>150</v>
      </c>
      <c r="E40" s="47">
        <v>43252</v>
      </c>
      <c r="F40" s="52">
        <v>4133751</v>
      </c>
      <c r="G40" s="47" t="s">
        <v>94</v>
      </c>
      <c r="H40" s="62">
        <v>-106300</v>
      </c>
      <c r="I40" s="102" t="s">
        <v>127</v>
      </c>
      <c r="J40" s="103"/>
      <c r="K40" s="77">
        <f t="shared" si="0"/>
        <v>-2.5715143461713099</v>
      </c>
      <c r="L40" s="40"/>
    </row>
    <row r="41" spans="1:12" s="31" customFormat="1" ht="20.55" customHeight="1" x14ac:dyDescent="0.25">
      <c r="A41" s="48" t="s">
        <v>177</v>
      </c>
      <c r="B41" s="28" t="s">
        <v>151</v>
      </c>
      <c r="C41" s="28" t="s">
        <v>20</v>
      </c>
      <c r="D41" s="40" t="s">
        <v>152</v>
      </c>
      <c r="E41" s="47">
        <v>43191</v>
      </c>
      <c r="F41" s="52">
        <v>975453.18</v>
      </c>
      <c r="G41" s="47" t="s">
        <v>94</v>
      </c>
      <c r="H41" s="62">
        <v>55020.43</v>
      </c>
      <c r="I41" s="28" t="s">
        <v>15</v>
      </c>
      <c r="J41" s="40"/>
      <c r="K41" s="77">
        <f t="shared" si="0"/>
        <v>5.6404993215563657</v>
      </c>
      <c r="L41" s="40"/>
    </row>
    <row r="42" spans="1:12" s="31" customFormat="1" ht="20.55" customHeight="1" x14ac:dyDescent="0.25">
      <c r="A42" s="48" t="s">
        <v>177</v>
      </c>
      <c r="B42" s="28" t="s">
        <v>153</v>
      </c>
      <c r="C42" s="28" t="s">
        <v>99</v>
      </c>
      <c r="D42" s="40" t="s">
        <v>154</v>
      </c>
      <c r="E42" s="47">
        <v>43252</v>
      </c>
      <c r="F42" s="52">
        <v>119538</v>
      </c>
      <c r="G42" s="47" t="s">
        <v>94</v>
      </c>
      <c r="H42" s="62">
        <v>-37084.11</v>
      </c>
      <c r="I42" s="102" t="s">
        <v>127</v>
      </c>
      <c r="J42" s="103"/>
      <c r="K42" s="77">
        <f t="shared" si="0"/>
        <v>-31.022863022637154</v>
      </c>
      <c r="L42" s="40"/>
    </row>
    <row r="43" spans="1:12" s="31" customFormat="1" ht="20.55" customHeight="1" x14ac:dyDescent="0.25">
      <c r="A43" s="48" t="s">
        <v>177</v>
      </c>
      <c r="B43" s="28" t="s">
        <v>155</v>
      </c>
      <c r="C43" s="28" t="s">
        <v>20</v>
      </c>
      <c r="D43" s="40" t="s">
        <v>156</v>
      </c>
      <c r="E43" s="47">
        <v>42023</v>
      </c>
      <c r="F43" s="52">
        <v>1374523.4</v>
      </c>
      <c r="G43" s="47" t="s">
        <v>94</v>
      </c>
      <c r="H43" s="62">
        <v>1600452.76</v>
      </c>
      <c r="I43" s="28" t="s">
        <v>15</v>
      </c>
      <c r="J43" s="40"/>
      <c r="K43" s="77">
        <f t="shared" si="0"/>
        <v>116.43692351836282</v>
      </c>
      <c r="L43" s="40"/>
    </row>
    <row r="44" spans="1:12" s="31" customFormat="1" ht="20.55" customHeight="1" x14ac:dyDescent="0.25">
      <c r="A44" s="48" t="s">
        <v>177</v>
      </c>
      <c r="B44" s="28" t="s">
        <v>157</v>
      </c>
      <c r="C44" s="28" t="s">
        <v>20</v>
      </c>
      <c r="D44" s="40" t="s">
        <v>158</v>
      </c>
      <c r="E44" s="47">
        <v>42023</v>
      </c>
      <c r="F44" s="52">
        <v>1446335.86</v>
      </c>
      <c r="G44" s="47" t="s">
        <v>94</v>
      </c>
      <c r="H44" s="62">
        <v>1590969.26</v>
      </c>
      <c r="I44" s="28" t="s">
        <v>15</v>
      </c>
      <c r="J44" s="40"/>
      <c r="K44" s="77">
        <f t="shared" si="0"/>
        <v>109.99998713991643</v>
      </c>
      <c r="L44" s="40"/>
    </row>
    <row r="45" spans="1:12" s="31" customFormat="1" ht="20.55" customHeight="1" x14ac:dyDescent="0.25">
      <c r="A45" s="48" t="s">
        <v>177</v>
      </c>
      <c r="B45" s="28" t="s">
        <v>159</v>
      </c>
      <c r="C45" s="28" t="s">
        <v>99</v>
      </c>
      <c r="D45" s="40" t="s">
        <v>160</v>
      </c>
      <c r="E45" s="47">
        <v>43252</v>
      </c>
      <c r="F45" s="52">
        <v>905861</v>
      </c>
      <c r="G45" s="47" t="s">
        <v>94</v>
      </c>
      <c r="H45" s="62">
        <v>-71219.66</v>
      </c>
      <c r="I45" s="102" t="s">
        <v>127</v>
      </c>
      <c r="J45" s="103"/>
      <c r="K45" s="77">
        <f t="shared" si="0"/>
        <v>-7.8620958403110413</v>
      </c>
      <c r="L45" s="40"/>
    </row>
    <row r="46" spans="1:12" s="31" customFormat="1" ht="20.55" customHeight="1" x14ac:dyDescent="0.25">
      <c r="A46" s="48" t="s">
        <v>177</v>
      </c>
      <c r="B46" s="28" t="s">
        <v>161</v>
      </c>
      <c r="C46" s="28" t="s">
        <v>86</v>
      </c>
      <c r="D46" s="40" t="s">
        <v>162</v>
      </c>
      <c r="E46" s="47">
        <v>43230</v>
      </c>
      <c r="F46" s="52">
        <v>84509.65</v>
      </c>
      <c r="G46" s="47" t="s">
        <v>94</v>
      </c>
      <c r="H46" s="62">
        <v>8450.9599999999991</v>
      </c>
      <c r="I46" s="28" t="s">
        <v>15</v>
      </c>
      <c r="J46" s="40"/>
      <c r="K46" s="77">
        <f t="shared" si="0"/>
        <v>9.9999940835159062</v>
      </c>
      <c r="L46" s="40"/>
    </row>
    <row r="47" spans="1:12" s="31" customFormat="1" ht="20.55" customHeight="1" x14ac:dyDescent="0.25">
      <c r="A47" s="48" t="s">
        <v>177</v>
      </c>
      <c r="B47" s="28" t="s">
        <v>163</v>
      </c>
      <c r="C47" s="28" t="s">
        <v>20</v>
      </c>
      <c r="D47" s="40" t="s">
        <v>164</v>
      </c>
      <c r="E47" s="47">
        <v>42857</v>
      </c>
      <c r="F47" s="52">
        <v>1452000</v>
      </c>
      <c r="G47" s="47" t="s">
        <v>94</v>
      </c>
      <c r="H47" s="62">
        <v>181500</v>
      </c>
      <c r="I47" s="28" t="s">
        <v>15</v>
      </c>
      <c r="J47" s="40"/>
      <c r="K47" s="77">
        <f t="shared" si="0"/>
        <v>12.5</v>
      </c>
      <c r="L47" s="40"/>
    </row>
    <row r="48" spans="1:12" s="31" customFormat="1" ht="20.55" customHeight="1" x14ac:dyDescent="0.25">
      <c r="A48" s="48" t="s">
        <v>177</v>
      </c>
      <c r="B48" s="28" t="s">
        <v>165</v>
      </c>
      <c r="C48" s="28" t="s">
        <v>86</v>
      </c>
      <c r="D48" s="40" t="s">
        <v>166</v>
      </c>
      <c r="E48" s="47">
        <v>43234</v>
      </c>
      <c r="F48" s="52">
        <v>1009554.91</v>
      </c>
      <c r="G48" s="47">
        <v>43510</v>
      </c>
      <c r="H48" s="62">
        <v>0</v>
      </c>
      <c r="I48" s="102" t="s">
        <v>167</v>
      </c>
      <c r="J48" s="103"/>
      <c r="K48" s="77">
        <f t="shared" si="0"/>
        <v>0</v>
      </c>
      <c r="L48" s="40"/>
    </row>
    <row r="49" spans="1:12" s="31" customFormat="1" ht="20.55" customHeight="1" x14ac:dyDescent="0.25">
      <c r="A49" s="48" t="s">
        <v>177</v>
      </c>
      <c r="B49" s="28" t="s">
        <v>168</v>
      </c>
      <c r="C49" s="28" t="s">
        <v>86</v>
      </c>
      <c r="D49" s="40" t="s">
        <v>166</v>
      </c>
      <c r="E49" s="47">
        <v>43234</v>
      </c>
      <c r="F49" s="52">
        <v>1009554.91</v>
      </c>
      <c r="G49" s="47" t="s">
        <v>94</v>
      </c>
      <c r="H49" s="62">
        <v>0</v>
      </c>
      <c r="I49" s="102" t="s">
        <v>169</v>
      </c>
      <c r="J49" s="103"/>
      <c r="K49" s="77">
        <f t="shared" si="0"/>
        <v>0</v>
      </c>
      <c r="L49" s="40"/>
    </row>
    <row r="50" spans="1:12" s="31" customFormat="1" ht="20.55" customHeight="1" x14ac:dyDescent="0.25">
      <c r="A50" s="48" t="s">
        <v>177</v>
      </c>
      <c r="B50" s="28" t="s">
        <v>170</v>
      </c>
      <c r="C50" s="28" t="s">
        <v>86</v>
      </c>
      <c r="D50" s="40" t="s">
        <v>96</v>
      </c>
      <c r="E50" s="47">
        <v>43463</v>
      </c>
      <c r="F50" s="52">
        <v>100131.55</v>
      </c>
      <c r="G50" s="47" t="s">
        <v>171</v>
      </c>
      <c r="H50" s="62"/>
      <c r="I50" s="28"/>
      <c r="J50" s="40"/>
      <c r="K50" s="77">
        <f t="shared" si="0"/>
        <v>0</v>
      </c>
      <c r="L50" s="40"/>
    </row>
    <row r="51" spans="1:12" s="31" customFormat="1" ht="20.55" customHeight="1" x14ac:dyDescent="0.25">
      <c r="A51" s="48" t="s">
        <v>177</v>
      </c>
      <c r="B51" s="28" t="s">
        <v>172</v>
      </c>
      <c r="C51" s="28" t="s">
        <v>20</v>
      </c>
      <c r="D51" s="40" t="s">
        <v>173</v>
      </c>
      <c r="E51" s="47">
        <v>42336</v>
      </c>
      <c r="F51" s="52">
        <v>119989</v>
      </c>
      <c r="G51" s="47">
        <v>43370</v>
      </c>
      <c r="H51" s="62">
        <v>138487</v>
      </c>
      <c r="I51" s="28" t="s">
        <v>15</v>
      </c>
      <c r="J51" s="40"/>
      <c r="K51" s="77">
        <f t="shared" si="0"/>
        <v>115.41641317120737</v>
      </c>
      <c r="L51" s="40"/>
    </row>
    <row r="52" spans="1:12" s="31" customFormat="1" ht="30.1" customHeight="1" x14ac:dyDescent="0.25">
      <c r="A52" s="49" t="s">
        <v>178</v>
      </c>
      <c r="B52" s="28" t="s">
        <v>174</v>
      </c>
      <c r="C52" s="28" t="s">
        <v>20</v>
      </c>
      <c r="D52" s="40" t="s">
        <v>175</v>
      </c>
      <c r="E52" s="73">
        <v>42676</v>
      </c>
      <c r="F52" s="52">
        <v>680842.23999999999</v>
      </c>
      <c r="G52" s="73">
        <v>43395</v>
      </c>
      <c r="H52" s="50">
        <v>-75000</v>
      </c>
      <c r="I52" s="102" t="s">
        <v>176</v>
      </c>
      <c r="J52" s="103"/>
      <c r="K52" s="77">
        <f t="shared" si="0"/>
        <v>-11.015767764350226</v>
      </c>
      <c r="L52" s="40"/>
    </row>
    <row r="53" spans="1:12" s="31" customFormat="1" ht="31.1" customHeight="1" x14ac:dyDescent="0.25">
      <c r="A53" s="40" t="s">
        <v>28</v>
      </c>
      <c r="B53" s="28">
        <v>15002360</v>
      </c>
      <c r="C53" s="28" t="s">
        <v>13</v>
      </c>
      <c r="D53" s="39" t="s">
        <v>25</v>
      </c>
      <c r="E53" s="47">
        <v>42285</v>
      </c>
      <c r="F53" s="52">
        <v>803913.81</v>
      </c>
      <c r="G53" s="47">
        <v>43188</v>
      </c>
      <c r="H53" s="52">
        <f>29224.24+43106.2</f>
        <v>72330.44</v>
      </c>
      <c r="I53" s="28" t="s">
        <v>26</v>
      </c>
      <c r="J53" s="28"/>
      <c r="K53" s="51">
        <f>2.3 + 3.39</f>
        <v>5.6899999999999995</v>
      </c>
      <c r="L53" s="40"/>
    </row>
    <row r="54" spans="1:12" s="31" customFormat="1" ht="28.05" customHeight="1" x14ac:dyDescent="0.25">
      <c r="A54" s="40" t="s">
        <v>28</v>
      </c>
      <c r="B54" s="28">
        <v>17001657</v>
      </c>
      <c r="C54" s="28" t="s">
        <v>13</v>
      </c>
      <c r="D54" s="39" t="s">
        <v>27</v>
      </c>
      <c r="E54" s="47">
        <v>42942</v>
      </c>
      <c r="F54" s="52">
        <v>906201.66</v>
      </c>
      <c r="G54" s="47">
        <v>39589</v>
      </c>
      <c r="H54" s="53">
        <v>70200.710000000006</v>
      </c>
      <c r="I54" s="28" t="s">
        <v>26</v>
      </c>
      <c r="J54" s="28"/>
      <c r="K54" s="78">
        <v>3.08</v>
      </c>
      <c r="L54" s="40"/>
    </row>
    <row r="55" spans="1:12" s="31" customFormat="1" ht="35.35" customHeight="1" x14ac:dyDescent="0.25">
      <c r="A55" s="39" t="s">
        <v>38</v>
      </c>
      <c r="B55" s="28">
        <v>15004273</v>
      </c>
      <c r="C55" s="28" t="s">
        <v>20</v>
      </c>
      <c r="D55" s="40" t="s">
        <v>35</v>
      </c>
      <c r="E55" s="47">
        <v>42466</v>
      </c>
      <c r="F55" s="16">
        <v>2686485.05</v>
      </c>
      <c r="G55" s="47">
        <v>43417</v>
      </c>
      <c r="H55" s="52">
        <v>99999.47</v>
      </c>
      <c r="I55" s="28" t="s">
        <v>15</v>
      </c>
      <c r="J55" s="40"/>
      <c r="K55" s="79">
        <f t="shared" ref="K55:K64" si="1">H55/F55</f>
        <v>3.7223162660071384E-2</v>
      </c>
      <c r="L55" s="40"/>
    </row>
    <row r="56" spans="1:12" s="31" customFormat="1" ht="30.1" customHeight="1" x14ac:dyDescent="0.25">
      <c r="A56" s="40" t="s">
        <v>57</v>
      </c>
      <c r="B56" s="26">
        <v>16006080</v>
      </c>
      <c r="C56" s="28" t="s">
        <v>20</v>
      </c>
      <c r="D56" s="37" t="s">
        <v>39</v>
      </c>
      <c r="E56" s="28" t="s">
        <v>40</v>
      </c>
      <c r="F56" s="52">
        <v>14018532.48</v>
      </c>
      <c r="G56" s="28" t="s">
        <v>41</v>
      </c>
      <c r="H56" s="62">
        <v>500000</v>
      </c>
      <c r="I56" s="28" t="s">
        <v>15</v>
      </c>
      <c r="J56" s="54"/>
      <c r="K56" s="80">
        <f t="shared" si="1"/>
        <v>3.5667071479367859E-2</v>
      </c>
      <c r="L56" s="40"/>
    </row>
    <row r="57" spans="1:12" s="31" customFormat="1" ht="31.95" customHeight="1" x14ac:dyDescent="0.25">
      <c r="A57" s="40" t="s">
        <v>57</v>
      </c>
      <c r="B57" s="36">
        <v>17002793</v>
      </c>
      <c r="C57" s="28" t="s">
        <v>20</v>
      </c>
      <c r="D57" s="29" t="s">
        <v>42</v>
      </c>
      <c r="E57" s="28" t="s">
        <v>43</v>
      </c>
      <c r="F57" s="52">
        <v>50000</v>
      </c>
      <c r="G57" s="28" t="s">
        <v>44</v>
      </c>
      <c r="H57" s="64">
        <v>10000</v>
      </c>
      <c r="I57" s="28" t="s">
        <v>15</v>
      </c>
      <c r="J57" s="54"/>
      <c r="K57" s="80">
        <f t="shared" si="1"/>
        <v>0.2</v>
      </c>
      <c r="L57" s="40"/>
    </row>
    <row r="58" spans="1:12" s="31" customFormat="1" ht="46.05" customHeight="1" x14ac:dyDescent="0.25">
      <c r="A58" s="40" t="s">
        <v>57</v>
      </c>
      <c r="B58" s="36">
        <v>18000071</v>
      </c>
      <c r="C58" s="28" t="s">
        <v>20</v>
      </c>
      <c r="D58" s="29" t="s">
        <v>45</v>
      </c>
      <c r="E58" s="28" t="s">
        <v>46</v>
      </c>
      <c r="F58" s="52">
        <v>437233.5</v>
      </c>
      <c r="G58" s="28" t="s">
        <v>47</v>
      </c>
      <c r="H58" s="64">
        <v>56000</v>
      </c>
      <c r="I58" s="28" t="s">
        <v>15</v>
      </c>
      <c r="J58" s="54"/>
      <c r="K58" s="80">
        <f t="shared" si="1"/>
        <v>0.12807801780970579</v>
      </c>
      <c r="L58" s="40"/>
    </row>
    <row r="59" spans="1:12" s="31" customFormat="1" ht="47.05" customHeight="1" x14ac:dyDescent="0.25">
      <c r="A59" s="40" t="s">
        <v>57</v>
      </c>
      <c r="B59" s="26">
        <v>17001791</v>
      </c>
      <c r="C59" s="28" t="s">
        <v>20</v>
      </c>
      <c r="D59" s="37" t="s">
        <v>48</v>
      </c>
      <c r="E59" s="28" t="s">
        <v>49</v>
      </c>
      <c r="F59" s="52">
        <v>625749.69999999995</v>
      </c>
      <c r="G59" s="28" t="s">
        <v>50</v>
      </c>
      <c r="H59" s="64">
        <v>6851.33</v>
      </c>
      <c r="I59" s="28" t="s">
        <v>15</v>
      </c>
      <c r="J59" s="54"/>
      <c r="K59" s="80">
        <f t="shared" si="1"/>
        <v>1.0948994462162747E-2</v>
      </c>
      <c r="L59" s="40"/>
    </row>
    <row r="60" spans="1:12" s="31" customFormat="1" ht="31.95" customHeight="1" x14ac:dyDescent="0.25">
      <c r="A60" s="40" t="s">
        <v>57</v>
      </c>
      <c r="B60" s="36">
        <v>8000527</v>
      </c>
      <c r="C60" s="28" t="s">
        <v>20</v>
      </c>
      <c r="D60" s="29" t="s">
        <v>51</v>
      </c>
      <c r="E60" s="28" t="s">
        <v>52</v>
      </c>
      <c r="F60" s="52">
        <v>299101320.39999998</v>
      </c>
      <c r="G60" s="28" t="s">
        <v>53</v>
      </c>
      <c r="H60" s="65">
        <v>1900408.29</v>
      </c>
      <c r="I60" s="28"/>
      <c r="J60" s="54" t="s">
        <v>15</v>
      </c>
      <c r="K60" s="81">
        <f t="shared" si="1"/>
        <v>6.3537275176803274E-3</v>
      </c>
      <c r="L60" s="40"/>
    </row>
    <row r="61" spans="1:12" s="31" customFormat="1" ht="31.95" customHeight="1" x14ac:dyDescent="0.25">
      <c r="A61" s="40" t="s">
        <v>57</v>
      </c>
      <c r="B61" s="36">
        <v>8000528</v>
      </c>
      <c r="C61" s="28" t="s">
        <v>20</v>
      </c>
      <c r="D61" s="29" t="s">
        <v>54</v>
      </c>
      <c r="E61" s="28" t="s">
        <v>52</v>
      </c>
      <c r="F61" s="52">
        <v>797482894.15999997</v>
      </c>
      <c r="G61" s="28" t="s">
        <v>53</v>
      </c>
      <c r="H61" s="65">
        <v>3420474.3</v>
      </c>
      <c r="I61" s="28"/>
      <c r="J61" s="54" t="s">
        <v>15</v>
      </c>
      <c r="K61" s="81">
        <f t="shared" si="1"/>
        <v>4.2890879855207852E-3</v>
      </c>
      <c r="L61" s="40"/>
    </row>
    <row r="62" spans="1:12" s="31" customFormat="1" ht="31.95" customHeight="1" x14ac:dyDescent="0.25">
      <c r="A62" s="40" t="s">
        <v>57</v>
      </c>
      <c r="B62" s="26">
        <v>8000529</v>
      </c>
      <c r="C62" s="28" t="s">
        <v>20</v>
      </c>
      <c r="D62" s="29" t="s">
        <v>55</v>
      </c>
      <c r="E62" s="28" t="s">
        <v>52</v>
      </c>
      <c r="F62" s="52">
        <v>407731830.45999998</v>
      </c>
      <c r="G62" s="28" t="s">
        <v>56</v>
      </c>
      <c r="H62" s="64">
        <v>1329117.4099999999</v>
      </c>
      <c r="I62" s="28"/>
      <c r="J62" s="54" t="s">
        <v>15</v>
      </c>
      <c r="K62" s="80">
        <f t="shared" si="1"/>
        <v>3.2597832955560515E-3</v>
      </c>
      <c r="L62" s="40"/>
    </row>
    <row r="63" spans="1:12" s="31" customFormat="1" ht="31.95" customHeight="1" x14ac:dyDescent="0.25">
      <c r="A63" s="40" t="s">
        <v>18</v>
      </c>
      <c r="B63" s="28">
        <v>16006809</v>
      </c>
      <c r="C63" s="28" t="s">
        <v>13</v>
      </c>
      <c r="D63" s="25" t="s">
        <v>14</v>
      </c>
      <c r="E63" s="46">
        <v>42886</v>
      </c>
      <c r="F63" s="16">
        <v>122335.53</v>
      </c>
      <c r="G63" s="46">
        <v>43264</v>
      </c>
      <c r="H63" s="66">
        <v>9952.0300000000007</v>
      </c>
      <c r="I63" s="28" t="s">
        <v>15</v>
      </c>
      <c r="J63" s="17"/>
      <c r="K63" s="82">
        <f t="shared" si="1"/>
        <v>8.1350283110720165E-2</v>
      </c>
      <c r="L63" s="40"/>
    </row>
    <row r="64" spans="1:12" s="31" customFormat="1" ht="43" customHeight="1" x14ac:dyDescent="0.25">
      <c r="A64" s="40" t="s">
        <v>18</v>
      </c>
      <c r="B64" s="28">
        <v>16006809</v>
      </c>
      <c r="C64" s="28" t="s">
        <v>13</v>
      </c>
      <c r="D64" s="25" t="s">
        <v>16</v>
      </c>
      <c r="E64" s="46">
        <v>42886</v>
      </c>
      <c r="F64" s="16">
        <v>122335.53</v>
      </c>
      <c r="G64" s="46">
        <v>43346</v>
      </c>
      <c r="H64" s="67">
        <v>1338.48</v>
      </c>
      <c r="I64" s="28"/>
      <c r="J64" s="54" t="s">
        <v>15</v>
      </c>
      <c r="K64" s="83">
        <f t="shared" si="1"/>
        <v>1.0941056943963868E-2</v>
      </c>
      <c r="L64" s="40"/>
    </row>
    <row r="65" spans="1:12" s="31" customFormat="1" ht="31.95" customHeight="1" x14ac:dyDescent="0.25">
      <c r="A65" s="40" t="s">
        <v>34</v>
      </c>
      <c r="B65" s="28" t="s">
        <v>29</v>
      </c>
      <c r="C65" s="28" t="s">
        <v>30</v>
      </c>
      <c r="D65" s="39" t="s">
        <v>31</v>
      </c>
      <c r="E65" s="46">
        <v>42005</v>
      </c>
      <c r="F65" s="16">
        <v>470180.4</v>
      </c>
      <c r="G65" s="47">
        <v>43280</v>
      </c>
      <c r="H65" s="68">
        <v>2917</v>
      </c>
      <c r="I65" s="23" t="s">
        <v>15</v>
      </c>
      <c r="J65" s="41"/>
      <c r="K65" s="84"/>
      <c r="L65" s="40"/>
    </row>
    <row r="66" spans="1:12" s="31" customFormat="1" ht="36.549999999999997" customHeight="1" x14ac:dyDescent="0.25">
      <c r="A66" s="40" t="s">
        <v>34</v>
      </c>
      <c r="B66" s="28" t="s">
        <v>32</v>
      </c>
      <c r="C66" s="28" t="s">
        <v>30</v>
      </c>
      <c r="D66" s="39" t="s">
        <v>33</v>
      </c>
      <c r="E66" s="46">
        <v>42552</v>
      </c>
      <c r="F66" s="16">
        <v>668701.26</v>
      </c>
      <c r="G66" s="47">
        <v>43098</v>
      </c>
      <c r="H66" s="68">
        <v>11478.82</v>
      </c>
      <c r="I66" s="23" t="s">
        <v>15</v>
      </c>
      <c r="J66" s="40"/>
      <c r="K66" s="85"/>
      <c r="L66" s="88" t="s">
        <v>36</v>
      </c>
    </row>
    <row r="67" spans="1:12" s="31" customFormat="1" ht="48.6" customHeight="1" x14ac:dyDescent="0.25">
      <c r="A67" s="40" t="s">
        <v>24</v>
      </c>
      <c r="B67" s="55" t="s">
        <v>19</v>
      </c>
      <c r="C67" s="28" t="s">
        <v>20</v>
      </c>
      <c r="D67" s="44" t="s">
        <v>21</v>
      </c>
      <c r="E67" s="22" t="s">
        <v>22</v>
      </c>
      <c r="F67" s="16">
        <v>134101.28</v>
      </c>
      <c r="G67" s="22" t="s">
        <v>23</v>
      </c>
      <c r="H67" s="68">
        <v>2707.07</v>
      </c>
      <c r="I67" s="23" t="s">
        <v>15</v>
      </c>
      <c r="J67" s="23"/>
      <c r="K67" s="86">
        <v>2.0199999999999999E-2</v>
      </c>
      <c r="L67" s="40"/>
    </row>
    <row r="68" spans="1:12" s="31" customFormat="1" ht="34.5" customHeight="1" x14ac:dyDescent="0.25">
      <c r="A68" s="98" t="s">
        <v>88</v>
      </c>
      <c r="B68" s="28" t="s">
        <v>85</v>
      </c>
      <c r="C68" s="28" t="s">
        <v>86</v>
      </c>
      <c r="D68" s="39" t="s">
        <v>87</v>
      </c>
      <c r="E68" s="28"/>
      <c r="F68" s="40"/>
      <c r="G68" s="28"/>
      <c r="H68" s="40"/>
      <c r="I68" s="28"/>
      <c r="J68" s="40"/>
      <c r="K68" s="85"/>
      <c r="L68" s="40"/>
    </row>
    <row r="69" spans="1:12" s="31" customFormat="1" ht="62" customHeight="1" x14ac:dyDescent="0.25">
      <c r="A69" s="99"/>
      <c r="B69" s="100" t="s">
        <v>89</v>
      </c>
      <c r="C69" s="101"/>
      <c r="D69" s="101"/>
      <c r="E69" s="101"/>
      <c r="F69" s="101"/>
      <c r="G69" s="101"/>
      <c r="H69" s="101"/>
      <c r="I69" s="101"/>
      <c r="J69" s="101"/>
      <c r="K69" s="101"/>
      <c r="L69" s="40"/>
    </row>
    <row r="70" spans="1:12" s="31" customFormat="1" ht="43" customHeight="1" x14ac:dyDescent="0.25">
      <c r="A70" s="27" t="s">
        <v>84</v>
      </c>
      <c r="B70" s="28" t="s">
        <v>59</v>
      </c>
      <c r="C70" s="28" t="s">
        <v>20</v>
      </c>
      <c r="D70" s="40" t="s">
        <v>60</v>
      </c>
      <c r="E70" s="47">
        <v>43033</v>
      </c>
      <c r="F70" s="52">
        <v>1582394.64</v>
      </c>
      <c r="G70" s="47">
        <v>43396</v>
      </c>
      <c r="H70" s="62">
        <v>55175.89</v>
      </c>
      <c r="I70" s="28" t="s">
        <v>15</v>
      </c>
      <c r="J70" s="41"/>
      <c r="K70" s="87">
        <f>H70/F70*100</f>
        <v>3.4868602689402435</v>
      </c>
      <c r="L70" s="40"/>
    </row>
    <row r="71" spans="1:12" s="31" customFormat="1" ht="37.049999999999997" customHeight="1" x14ac:dyDescent="0.25">
      <c r="A71" s="27" t="s">
        <v>84</v>
      </c>
      <c r="B71" s="28" t="s">
        <v>61</v>
      </c>
      <c r="C71" s="28" t="s">
        <v>20</v>
      </c>
      <c r="D71" s="40" t="s">
        <v>62</v>
      </c>
      <c r="E71" s="74">
        <v>43269</v>
      </c>
      <c r="F71" s="52">
        <v>120000</v>
      </c>
      <c r="G71" s="28" t="s">
        <v>63</v>
      </c>
      <c r="H71" s="62"/>
      <c r="I71" s="28" t="s">
        <v>64</v>
      </c>
      <c r="J71" s="40"/>
      <c r="K71" s="87"/>
      <c r="L71" s="40"/>
    </row>
    <row r="72" spans="1:12" s="31" customFormat="1" ht="37.049999999999997" customHeight="1" x14ac:dyDescent="0.25">
      <c r="A72" s="27" t="s">
        <v>84</v>
      </c>
      <c r="B72" s="28" t="s">
        <v>65</v>
      </c>
      <c r="C72" s="28" t="s">
        <v>20</v>
      </c>
      <c r="D72" s="40" t="s">
        <v>66</v>
      </c>
      <c r="E72" s="47">
        <v>43228</v>
      </c>
      <c r="F72" s="52">
        <v>650000</v>
      </c>
      <c r="G72" s="28" t="s">
        <v>67</v>
      </c>
      <c r="H72" s="70"/>
      <c r="I72" s="57" t="s">
        <v>64</v>
      </c>
      <c r="J72" s="56"/>
      <c r="K72" s="71"/>
      <c r="L72" s="40"/>
    </row>
    <row r="73" spans="1:12" s="31" customFormat="1" ht="37.049999999999997" customHeight="1" x14ac:dyDescent="0.25">
      <c r="A73" s="27" t="s">
        <v>84</v>
      </c>
      <c r="B73" s="28" t="s">
        <v>68</v>
      </c>
      <c r="C73" s="28" t="s">
        <v>20</v>
      </c>
      <c r="D73" s="40" t="s">
        <v>69</v>
      </c>
      <c r="E73" s="47">
        <v>43116</v>
      </c>
      <c r="F73" s="52">
        <v>40000</v>
      </c>
      <c r="G73" s="28" t="s">
        <v>70</v>
      </c>
      <c r="H73" s="62">
        <v>15600</v>
      </c>
      <c r="I73" s="28" t="s">
        <v>15</v>
      </c>
      <c r="J73" s="40"/>
      <c r="K73" s="87">
        <f t="shared" ref="K73:K78" si="2">H73/F73*100</f>
        <v>39</v>
      </c>
      <c r="L73" s="40"/>
    </row>
    <row r="74" spans="1:12" s="31" customFormat="1" ht="37.049999999999997" customHeight="1" x14ac:dyDescent="0.25">
      <c r="A74" s="27" t="s">
        <v>84</v>
      </c>
      <c r="B74" s="28" t="s">
        <v>71</v>
      </c>
      <c r="C74" s="28" t="s">
        <v>20</v>
      </c>
      <c r="D74" s="40" t="s">
        <v>72</v>
      </c>
      <c r="E74" s="47">
        <v>43150</v>
      </c>
      <c r="F74" s="53">
        <v>20000</v>
      </c>
      <c r="G74" s="28"/>
      <c r="H74" s="62">
        <v>-10000</v>
      </c>
      <c r="I74" s="102" t="s">
        <v>73</v>
      </c>
      <c r="J74" s="103"/>
      <c r="K74" s="87">
        <f t="shared" si="2"/>
        <v>-50</v>
      </c>
      <c r="L74" s="28" t="s">
        <v>74</v>
      </c>
    </row>
    <row r="75" spans="1:12" s="31" customFormat="1" ht="37.049999999999997" customHeight="1" x14ac:dyDescent="0.25">
      <c r="A75" s="27" t="s">
        <v>84</v>
      </c>
      <c r="B75" s="28" t="s">
        <v>75</v>
      </c>
      <c r="C75" s="28" t="s">
        <v>20</v>
      </c>
      <c r="D75" s="40" t="s">
        <v>76</v>
      </c>
      <c r="E75" s="47">
        <v>43377</v>
      </c>
      <c r="F75" s="53">
        <v>880881.5</v>
      </c>
      <c r="G75" s="38"/>
      <c r="H75" s="62">
        <v>-430000</v>
      </c>
      <c r="I75" s="102" t="s">
        <v>73</v>
      </c>
      <c r="J75" s="103"/>
      <c r="K75" s="87">
        <f t="shared" si="2"/>
        <v>-48.814738418277599</v>
      </c>
      <c r="L75" s="28" t="s">
        <v>74</v>
      </c>
    </row>
    <row r="76" spans="1:12" s="31" customFormat="1" ht="37.049999999999997" customHeight="1" x14ac:dyDescent="0.25">
      <c r="A76" s="27" t="s">
        <v>84</v>
      </c>
      <c r="B76" s="28" t="s">
        <v>77</v>
      </c>
      <c r="C76" s="28" t="s">
        <v>20</v>
      </c>
      <c r="D76" s="40" t="s">
        <v>78</v>
      </c>
      <c r="E76" s="47">
        <v>42152</v>
      </c>
      <c r="F76" s="53">
        <v>8383180.21</v>
      </c>
      <c r="G76" s="38"/>
      <c r="H76" s="62">
        <v>10190746.48</v>
      </c>
      <c r="I76" s="28" t="s">
        <v>15</v>
      </c>
      <c r="J76" s="40"/>
      <c r="K76" s="87">
        <f t="shared" si="2"/>
        <v>121.56182051107309</v>
      </c>
      <c r="L76" s="40"/>
    </row>
    <row r="77" spans="1:12" s="31" customFormat="1" ht="37.049999999999997" customHeight="1" x14ac:dyDescent="0.25">
      <c r="A77" s="27" t="s">
        <v>84</v>
      </c>
      <c r="B77" s="28" t="s">
        <v>79</v>
      </c>
      <c r="C77" s="28" t="s">
        <v>20</v>
      </c>
      <c r="D77" s="40" t="s">
        <v>80</v>
      </c>
      <c r="E77" s="47">
        <v>43126</v>
      </c>
      <c r="F77" s="53">
        <v>15000</v>
      </c>
      <c r="G77" s="38"/>
      <c r="H77" s="62">
        <v>-10000</v>
      </c>
      <c r="I77" s="102" t="s">
        <v>73</v>
      </c>
      <c r="J77" s="103"/>
      <c r="K77" s="87">
        <f t="shared" si="2"/>
        <v>-66.666666666666657</v>
      </c>
      <c r="L77" s="28" t="s">
        <v>74</v>
      </c>
    </row>
    <row r="78" spans="1:12" s="31" customFormat="1" ht="37.049999999999997" customHeight="1" x14ac:dyDescent="0.25">
      <c r="A78" s="27" t="s">
        <v>84</v>
      </c>
      <c r="B78" s="28" t="s">
        <v>81</v>
      </c>
      <c r="C78" s="28" t="s">
        <v>20</v>
      </c>
      <c r="D78" s="40" t="s">
        <v>82</v>
      </c>
      <c r="E78" s="47">
        <v>43258</v>
      </c>
      <c r="F78" s="53">
        <v>175711.95</v>
      </c>
      <c r="G78" s="72">
        <v>43251</v>
      </c>
      <c r="H78" s="62">
        <v>13128.52</v>
      </c>
      <c r="I78" s="102" t="s">
        <v>73</v>
      </c>
      <c r="J78" s="103"/>
      <c r="K78" s="87">
        <f t="shared" si="2"/>
        <v>7.4716147649604938</v>
      </c>
      <c r="L78" s="28" t="s">
        <v>83</v>
      </c>
    </row>
    <row r="79" spans="1:12" s="1" customFormat="1" x14ac:dyDescent="0.25">
      <c r="B79" s="43"/>
      <c r="C79" s="30"/>
      <c r="E79" s="30"/>
      <c r="G79" s="30"/>
      <c r="I79" s="30"/>
    </row>
  </sheetData>
  <sortState ref="A8:O77">
    <sortCondition ref="A8:A77"/>
  </sortState>
  <mergeCells count="25">
    <mergeCell ref="I74:J74"/>
    <mergeCell ref="I75:J75"/>
    <mergeCell ref="I77:J77"/>
    <mergeCell ref="I78:J78"/>
    <mergeCell ref="I52:J52"/>
    <mergeCell ref="A68:A69"/>
    <mergeCell ref="B69:K69"/>
    <mergeCell ref="I13:J13"/>
    <mergeCell ref="I15:J15"/>
    <mergeCell ref="I28:J28"/>
    <mergeCell ref="I38:J38"/>
    <mergeCell ref="I40:J40"/>
    <mergeCell ref="I42:J42"/>
    <mergeCell ref="I45:J45"/>
    <mergeCell ref="I48:J48"/>
    <mergeCell ref="I49:J49"/>
    <mergeCell ref="G8:G9"/>
    <mergeCell ref="H8:H9"/>
    <mergeCell ref="E8:E9"/>
    <mergeCell ref="L8:L9"/>
    <mergeCell ref="A8:A9"/>
    <mergeCell ref="B8:B9"/>
    <mergeCell ref="C8:C9"/>
    <mergeCell ref="D8:D9"/>
    <mergeCell ref="F8:F9"/>
  </mergeCells>
  <pageMargins left="0.39370078740157483" right="0" top="0.19685039370078741" bottom="0.15748031496062992" header="0.31496062992125984" footer="0.31496062992125984"/>
  <pageSetup paperSize="9"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2"/>
  <dimension ref="A1"/>
  <sheetViews>
    <sheetView workbookViewId="0"/>
  </sheetViews>
  <sheetFormatPr defaultRowHeight="14.3"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ll3"/>
  <dimension ref="A1"/>
  <sheetViews>
    <sheetView workbookViewId="0"/>
  </sheetViews>
  <sheetFormatPr defaultRowHeight="14.3"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modificacions</vt:lpstr>
      <vt:lpstr>Full2</vt:lpstr>
      <vt:lpstr>Full3</vt:lpstr>
    </vt:vector>
  </TitlesOfParts>
  <Company>IMI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Ajuntament de Barcelona</dc:creator>
  <cp:lastModifiedBy>Ajuntament de Barcelona</cp:lastModifiedBy>
  <cp:lastPrinted>2019-01-09T14:06:37Z</cp:lastPrinted>
  <dcterms:created xsi:type="dcterms:W3CDTF">2015-11-27T08:05:33Z</dcterms:created>
  <dcterms:modified xsi:type="dcterms:W3CDTF">2019-05-09T09:06:04Z</dcterms:modified>
</cp:coreProperties>
</file>