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K107" i="1" l="1"/>
  <c r="K101" i="1" l="1"/>
  <c r="K98" i="1"/>
  <c r="K97" i="1"/>
  <c r="K96" i="1" l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 l="1"/>
  <c r="K72" i="1"/>
  <c r="K71" i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L58" authorId="0">
      <text>
        <r>
          <rPr>
            <sz val="9"/>
            <color indexed="81"/>
            <rFont val="Tahoma"/>
            <family val="2"/>
          </rPr>
          <t>Disposat: 8.130,07
1.082,81  no es pot ampliar per finalització del 2019.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 xml:space="preserve">Rectificació error, no es va comptabilitzar l'IVA. Es va ampliar:  43.366,40 i alliberar: 2.823,33 total ampliat:
40.543,07 </t>
        </r>
      </text>
    </comment>
    <comment ref="I70" authorId="0">
      <text>
        <r>
          <rPr>
            <sz val="9"/>
            <color indexed="81"/>
            <rFont val="Tahoma"/>
            <family val="2"/>
          </rPr>
          <t xml:space="preserve">Modificació establerta a la llei.
</t>
        </r>
      </text>
    </comment>
  </commentList>
</comments>
</file>

<file path=xl/sharedStrings.xml><?xml version="1.0" encoding="utf-8"?>
<sst xmlns="http://schemas.openxmlformats.org/spreadsheetml/2006/main" count="675" uniqueCount="250">
  <si>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</si>
  <si>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</si>
  <si>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</si>
  <si>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</si>
  <si>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</si>
  <si>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</si>
  <si>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</si>
  <si>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</si>
  <si>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</si>
  <si>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</si>
  <si>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</si>
  <si>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</si>
  <si>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 xml:space="preserve">GERÈNCIAES i DISTRICTES DE L'AJUNTAMENT DE BARCELONA </t>
  </si>
  <si>
    <t>15002241-002</t>
  </si>
  <si>
    <t>Privat d'Administració Pública</t>
  </si>
  <si>
    <t>Cessió obra artística Bombers de Barcelona</t>
  </si>
  <si>
    <t>NO CONSTA</t>
  </si>
  <si>
    <t>SÍ</t>
  </si>
  <si>
    <t>Ampliació de temps- Reajustament d'anualitats</t>
  </si>
  <si>
    <t>15003096-002</t>
  </si>
  <si>
    <t>Serveis</t>
  </si>
  <si>
    <t>Assistència tècnica i suport gestió subministramen</t>
  </si>
  <si>
    <t>Ampliació</t>
  </si>
  <si>
    <t>15005533-002</t>
  </si>
  <si>
    <t>SUPORT GESTIÓ DELS CONTRACTES DE TELECOMUNICACIONS</t>
  </si>
  <si>
    <t>16001198-004</t>
  </si>
  <si>
    <t>DISSENY WEB I PROGRAMACIÓ WEBS I APLICACIONS</t>
  </si>
  <si>
    <t>16001290-003</t>
  </si>
  <si>
    <t>COORDINACIÓ I GESTIÓ DE PROJECTES DE WEB AJUNTAMEN</t>
  </si>
  <si>
    <t>16001802-002</t>
  </si>
  <si>
    <t>Subministraments</t>
  </si>
  <si>
    <t>SUPORT AUDIOVISUAL ACTES CIUTADANS MANTEN.EQUIPS</t>
  </si>
  <si>
    <t>24/1016</t>
  </si>
  <si>
    <t>16001802-004</t>
  </si>
  <si>
    <t>16001920-003</t>
  </si>
  <si>
    <t>TRASLLAT ARXIUS I SERVEIS ASSISTÈNCIA ACTES CIUT.</t>
  </si>
  <si>
    <t>16005829-003</t>
  </si>
  <si>
    <t>Producció multimèdia, audiovisuals i fotografies</t>
  </si>
  <si>
    <t>16005211-001</t>
  </si>
  <si>
    <t>Lot 1 Neteja Ed. Ciutat Vella, Recursos i RRHH</t>
  </si>
  <si>
    <t>Alliberament</t>
  </si>
  <si>
    <t>16005213-001</t>
  </si>
  <si>
    <t>Lot 2 Neteja Edificis Districte Eixample</t>
  </si>
  <si>
    <t>16005217-001</t>
  </si>
  <si>
    <t>Lot 3 Neteja Edif. Dte. Sants-Montjuïc</t>
  </si>
  <si>
    <t>16005217-002</t>
  </si>
  <si>
    <t>16005220-001</t>
  </si>
  <si>
    <t>Lot 4 Neteja Ed. Dte Corts iGerència Drets Socials</t>
  </si>
  <si>
    <t>16005220-002</t>
  </si>
  <si>
    <t>16005222-001</t>
  </si>
  <si>
    <t>Lot 5: Neteja Ed. Districte Sarrià/Ger.Seguretat</t>
  </si>
  <si>
    <t>16005223-002</t>
  </si>
  <si>
    <t>Lot 6: Net. Districte de Gràcia/G. Ecologia Urbana</t>
  </si>
  <si>
    <t>16005224-001</t>
  </si>
  <si>
    <t>Lot 7: Districte d'Horta Guinardó</t>
  </si>
  <si>
    <t>16005225-002</t>
  </si>
  <si>
    <t>Lot 8: Neteja Ed. Districte de Nou Barris</t>
  </si>
  <si>
    <t>16005226-001</t>
  </si>
  <si>
    <t>Lot 9: Ed. Neteja Districte Sant Andreu</t>
  </si>
  <si>
    <t>16005227-001</t>
  </si>
  <si>
    <t>Lot 10: Net. Edifici Sant Martí</t>
  </si>
  <si>
    <t>16005227-002</t>
  </si>
  <si>
    <t>17002843-003</t>
  </si>
  <si>
    <t>Serveis de procuradoria de l'Ajuntament</t>
  </si>
  <si>
    <t>17004824-002</t>
  </si>
  <si>
    <t>MANTENIMENT SIST.SEGURETAT, INCENDIS LOT 1</t>
  </si>
  <si>
    <t>17004830-001</t>
  </si>
  <si>
    <t>MANTENIMENT SIST.SEGURETAT, INCENDIS LOT 2</t>
  </si>
  <si>
    <t>17002791-003</t>
  </si>
  <si>
    <t>servei auxiliar d'atenció als usuaris Arxiu Cont.</t>
  </si>
  <si>
    <t>17002651-003</t>
  </si>
  <si>
    <t>Servei de la impressió, escaneig i còpia a la GR</t>
  </si>
  <si>
    <t>17005804-005</t>
  </si>
  <si>
    <t>Obres</t>
  </si>
  <si>
    <t>Obres reforma planta tercera Casa Gran Ajuntament</t>
  </si>
  <si>
    <t>17005804-006</t>
  </si>
  <si>
    <t>18001905L01-002</t>
  </si>
  <si>
    <t>Elaboració de les actes Consell Municipal</t>
  </si>
  <si>
    <t>Ampliació- Reajustament d' anualitats</t>
  </si>
  <si>
    <t>18001905L02-002</t>
  </si>
  <si>
    <t>18001905L03-002</t>
  </si>
  <si>
    <t>Ciutat Vella, Eixample, Sarrià-Sant Gervasi Gràcia</t>
  </si>
  <si>
    <t>18001905L04-001</t>
  </si>
  <si>
    <t>Horta Guinardó, Nou Barris i Sant Martí</t>
  </si>
  <si>
    <t>18004885-001</t>
  </si>
  <si>
    <t>Contractació derivada Paper raima reciclat</t>
  </si>
  <si>
    <t>18004783-002</t>
  </si>
  <si>
    <t>Viatges càrrecs electes i personal Direcció Alcald</t>
  </si>
  <si>
    <t>18003271-005</t>
  </si>
  <si>
    <t>OBRES REFORMA PG. JOAN DE BORBÓ, 76, 2PL. EL FAR</t>
  </si>
  <si>
    <t>18003293-001</t>
  </si>
  <si>
    <t>Obres redistribució edf. Pi i Sunyer, 8, 1a. pl.</t>
  </si>
  <si>
    <t>5 SETMANES</t>
  </si>
  <si>
    <t>Ampliació termini execució - Pròrroga</t>
  </si>
  <si>
    <t>18005377-001</t>
  </si>
  <si>
    <t>CORRECCIÓ TRADUCCIÓ TEXTOS GERÈNCIA RECURSOS</t>
  </si>
  <si>
    <t>18003447L01-001</t>
  </si>
  <si>
    <t>Manteniment Via Pública Dte CIUTAT VELLA 2019-2021</t>
  </si>
  <si>
    <t>18003447L04-001</t>
  </si>
  <si>
    <t>Manteniment Via Pública LES CORTS 2019-2021</t>
  </si>
  <si>
    <t>19001584-001</t>
  </si>
  <si>
    <t>Impressió documents per organització actes</t>
  </si>
  <si>
    <t>18003448L01-001</t>
  </si>
  <si>
    <t>Mant. edificis Lot 1 Ger. Recursos, Ciutat Vella</t>
  </si>
  <si>
    <t>18003448L02-001</t>
  </si>
  <si>
    <t>Mant. edificis Lot 2 Ger. Drets Social, Eixample</t>
  </si>
  <si>
    <t>18003448L03-001</t>
  </si>
  <si>
    <t>Mant. edificis Lot 3 Seguretat i Prev, Ecol.Urbana</t>
  </si>
  <si>
    <t>18003448L04-001</t>
  </si>
  <si>
    <t>Mant. edificis Lot 4 Sants-Montjuic, Les Corts</t>
  </si>
  <si>
    <t>18003448L05-001</t>
  </si>
  <si>
    <t>Mant. edificis Lot 5 Sarrià-Sant Gervasi, Gràcia</t>
  </si>
  <si>
    <t>18003968L02-001</t>
  </si>
  <si>
    <t>LOT 2 DISTRICTE DE L'EIXAMPLE</t>
  </si>
  <si>
    <t>SUBS. CONS. GARANTIA</t>
  </si>
  <si>
    <t>Substitució constitució garantia</t>
  </si>
  <si>
    <t>18003968L10-001</t>
  </si>
  <si>
    <t>LOT 10 DISTRICTE DE SANT MARTÍ</t>
  </si>
  <si>
    <t>18005082L02-002</t>
  </si>
  <si>
    <t>Reproducció paper/digital a demanda usuaris AMD</t>
  </si>
  <si>
    <t>00/00/00</t>
  </si>
  <si>
    <t xml:space="preserve">Ampliació per error material </t>
  </si>
  <si>
    <t>19002113-001</t>
  </si>
  <si>
    <t>Obres climatització c. Avinyó 15 planta 3, 4 i 5</t>
  </si>
  <si>
    <t>Òrgan contractant</t>
  </si>
  <si>
    <t>Gerència de Recursos</t>
  </si>
  <si>
    <t>16000873-006</t>
  </si>
  <si>
    <t>RECONEIXEMENT MÈDICS DE VIGILÀNCIA DE LA SALUT</t>
  </si>
  <si>
    <t>Gerència de Recursos Humans i Organització</t>
  </si>
  <si>
    <t>19000941-001</t>
  </si>
  <si>
    <t>AUDITORIA DE L’ESTAT DE L’ESPAI PÚBLIC A BCN</t>
  </si>
  <si>
    <t>Ampliació per error material</t>
  </si>
  <si>
    <t>Gerència Municipal</t>
  </si>
  <si>
    <t>19000239-001</t>
  </si>
  <si>
    <t>Despeses viatges Gerència Turisme, Comerç i Mercat</t>
  </si>
  <si>
    <t>Reajustament anualitats</t>
  </si>
  <si>
    <t>19003774-001</t>
  </si>
  <si>
    <t>SERVEIS ARTÍSTICS DE L'ACTE D’ENCESA NADAL 2019-20</t>
  </si>
  <si>
    <t>Modificació contracte, inclusió clausula.</t>
  </si>
  <si>
    <t>Gerència de Turisme, Comerç i Mercats</t>
  </si>
  <si>
    <t xml:space="preserve">Ampliació- Reajustament d' anualitats- </t>
  </si>
  <si>
    <t>16005397-002</t>
  </si>
  <si>
    <t>SERVEI D'ATENCIÓ ASSESSORAMENT DE L'O.N.D</t>
  </si>
  <si>
    <t>17002612-002</t>
  </si>
  <si>
    <t>Servei de primera acollida, especialitzats SAIER</t>
  </si>
  <si>
    <t>17002612-003</t>
  </si>
  <si>
    <t>17002834-001</t>
  </si>
  <si>
    <t>Gestió, impuls i dinamització Centre Recursos DH</t>
  </si>
  <si>
    <t>Modificació horari i prestació dels serveis.</t>
  </si>
  <si>
    <t>18002708-001</t>
  </si>
  <si>
    <t>Servei atenció telefònica, gestió i tram. 010</t>
  </si>
  <si>
    <t>19001461-001</t>
  </si>
  <si>
    <t>Serveis de traducció i correcció de textos</t>
  </si>
  <si>
    <t>No modificat.</t>
  </si>
  <si>
    <t>19002112-001</t>
  </si>
  <si>
    <t>Trobada BCN Ciutat Diversa (2019-2020)</t>
  </si>
  <si>
    <t>Neteja, descontaminació equips respiracio SPEIS</t>
  </si>
  <si>
    <t>Suport organització comunitats veïns i veïnes</t>
  </si>
  <si>
    <t>Mant.preventiu i correctiu eines hidràuliques SPEIS Lot 1</t>
  </si>
  <si>
    <t>Gerència de Seguretat i Prevenció</t>
  </si>
  <si>
    <t>Subministrament de material d’impremta per a les campanyes de comunicació de l’Àrea d’Ecologia Urbana 2018-2019</t>
  </si>
  <si>
    <t>08.01.2019</t>
  </si>
  <si>
    <t>27.08.2019</t>
  </si>
  <si>
    <t>X</t>
  </si>
  <si>
    <t xml:space="preserve">Assistència Tècnica i Control de Qualitat del Contracte de Conservació de l'Enllumenat Públic de Barcelona (2016-19) </t>
  </si>
  <si>
    <t>14.12.2019</t>
  </si>
  <si>
    <t>31.10.2019</t>
  </si>
  <si>
    <t>Mixte</t>
  </si>
  <si>
    <t>Subministrament i serveis de col·locació i retirada de plafons electorals durant el període 2019-2021</t>
  </si>
  <si>
    <t>05.04.2019</t>
  </si>
  <si>
    <t>25.10.2019</t>
  </si>
  <si>
    <t>Conservació de les instal·lacions d'enllumenat - Lot 1 (Ciutat Vella, Eixample i Sants-Montjuïc)</t>
  </si>
  <si>
    <t>05.12.2016</t>
  </si>
  <si>
    <t>09.12.2019</t>
  </si>
  <si>
    <t>Conservació de les instal·lacions d'enllumenat - Lot 2 (Les Corts, Sarrià-Sant Gervasi, Gràcia i Horta-Guinardó)</t>
  </si>
  <si>
    <t>Conservació de les instal·lacions d'enllumenat - Lot 3 (Nou Barris, Sant Andreu i Sant Martí)</t>
  </si>
  <si>
    <t xml:space="preserve">Serveis de recollida i trasllat d’animals de companyia perduts o abandonats a la ciutat de Barcelona al Centre d’Acolliment d’Animals de Companyia de Barcelona (CAACB), </t>
  </si>
  <si>
    <t>06.10.2017</t>
  </si>
  <si>
    <t>16.12.2019</t>
  </si>
  <si>
    <t>Manteniment del clavegueram de Barcelona (2015-2022)</t>
  </si>
  <si>
    <t>16.02.2015</t>
  </si>
  <si>
    <t>23.12.2019</t>
  </si>
  <si>
    <t>Servei de Manteniment d'Escales Mecàniques, Ascensors Verticals i Ascensors Inclinats 2018-2020</t>
  </si>
  <si>
    <t>13.07.2018</t>
  </si>
  <si>
    <t>08000527</t>
  </si>
  <si>
    <t>Zona Nord. Gestió i execució dels serveis de Neteja de l’Espai Públic i de recollida de Residus Municipals a la ciutat de Barcelona</t>
  </si>
  <si>
    <t>28.10.2009</t>
  </si>
  <si>
    <t>08000528</t>
  </si>
  <si>
    <t>Zona Centre. Gestió i execució dels serveis de Neteja de l’Espai Públic i de recollida de Residus Municipals a la ciutat de Barcelona</t>
  </si>
  <si>
    <t>08000529</t>
  </si>
  <si>
    <t>Zona Est. Gestió i execució dels serveis de Neteja de l’Espai Públic i de recollida de Residus Municipals a la ciutat de Barcelona</t>
  </si>
  <si>
    <t>08000530</t>
  </si>
  <si>
    <t>Zona Oest. Gestió i execució dels serveis de Neteja de l’Espai Públic i de recollida de Residus Municipals a la ciutat de Barcelona</t>
  </si>
  <si>
    <t>Lot 1. Zona Oest. Manteniment de la senyalització horitzontal, vertical, informativa urbana i abalisament</t>
  </si>
  <si>
    <t>07.02.2019</t>
  </si>
  <si>
    <t>27.09.2019</t>
  </si>
  <si>
    <t>Servei d’acolliment d’animals del Centre d’Acollida d’Animals de companyia de Barcelona (CAACB) desplaçats del centre (2018-2020), amb mesures de contractació pública sostenible"</t>
  </si>
  <si>
    <t>23.09.2019</t>
  </si>
  <si>
    <t>Servei de manteniment dels paviments de les calçades de la ciutat de Barcelona (2017-2020). Lot 1</t>
  </si>
  <si>
    <t>26.01.2017</t>
  </si>
  <si>
    <t>Servei de manteniment dels paviments de les calçades de la ciutat de Barcelona (2017-2020). Lot 2</t>
  </si>
  <si>
    <t>20.12.2019</t>
  </si>
  <si>
    <t>Servei de manteniment i reparació de les instal•lacions i sistemes de regulació del trànsit a la ciutat de Barcelona – Lot 1</t>
  </si>
  <si>
    <t>30.09.2015</t>
  </si>
  <si>
    <t>Gerència d'Ecologia Urbana</t>
  </si>
  <si>
    <t>Serveis auxiliars suport al funcionament i activitats del Districte de Ciutat Vella, reservat a CET- Modificació per ampliació servei</t>
  </si>
  <si>
    <t>Obres obertura dels arcs façana equipament c/Tàpies, 6- Modificació del projecte i execució de treballs que no es van incloure al contracte original</t>
  </si>
  <si>
    <t>Microintervencions Jardins St Pau Camp (fase 1)---  Modificació ampliació termini</t>
  </si>
  <si>
    <t>Instal·lació i integració de càmeres de gestió del trànsit al Casc Antic Nord--- Modificació ampliació termini</t>
  </si>
  <si>
    <t>Instal·lació i integració de càmeres de gestió del trànsit al Casc Antic Nord- Modificació projecte canvi ubicació d'una càmera</t>
  </si>
  <si>
    <t>Districte de Ciutat Vella</t>
  </si>
  <si>
    <t>16C00003</t>
  </si>
  <si>
    <t>concessió serveis</t>
  </si>
  <si>
    <t>Gestió i explotació Ccívic Fort Pienc</t>
  </si>
  <si>
    <t>Gestió i dinamització Casals Gent Gran(alliberament)</t>
  </si>
  <si>
    <t>Districte de l'Eixample</t>
  </si>
  <si>
    <t>Dinamització i Organització de Casals de Gent Gran del Districte de Sants-Montjuïc</t>
  </si>
  <si>
    <t>x</t>
  </si>
  <si>
    <t>Renovació sistema climatització Biblioteca Francesc Candel</t>
  </si>
  <si>
    <t>Districte de Sants-Montjuïc</t>
  </si>
  <si>
    <t>SERVEIS</t>
  </si>
  <si>
    <t>CONTROL ACCESSOS SEU DEL DISTRICTE DE GRÀCIA</t>
  </si>
  <si>
    <t>28.02.2018</t>
  </si>
  <si>
    <t>24.10.2018</t>
  </si>
  <si>
    <t>Districte de Gràcia</t>
  </si>
  <si>
    <t>Obres plaça Joan Cortada</t>
  </si>
  <si>
    <t>Districte d'Horta-Guinardó</t>
  </si>
  <si>
    <t>Obres pistes Hoquei La Sagrera</t>
  </si>
  <si>
    <t>5,69%+30,72</t>
  </si>
  <si>
    <t>Districte de Sant Andreu</t>
  </si>
  <si>
    <t>Lloguer de cabines sanitaries</t>
  </si>
  <si>
    <t>ampliacio 2.535,19 €</t>
  </si>
  <si>
    <t>19000806L01</t>
  </si>
  <si>
    <t>Serv Red Proj Eficiencia energètica edificis mpals</t>
  </si>
  <si>
    <t>ampliacio termini</t>
  </si>
  <si>
    <t>Obra restauració xemeneia Can Ricart</t>
  </si>
  <si>
    <t>suspensió temporal</t>
  </si>
  <si>
    <t>ampliacio 69.876,04 €</t>
  </si>
  <si>
    <t>prorroga termini execució</t>
  </si>
  <si>
    <t>Obra adequació Nau c/Tanger</t>
  </si>
  <si>
    <t>Obra accessos i accessibilitat Ca l'Isidret</t>
  </si>
  <si>
    <t>ampliació 12.222,66 €</t>
  </si>
  <si>
    <t>18004521L1</t>
  </si>
  <si>
    <t>Lot 1 Accessibilitat guals Gran Via costat muntanya</t>
  </si>
  <si>
    <t>18004521L2</t>
  </si>
  <si>
    <t>Lot 2 Accessibilitat guals Gran Via costat mar</t>
  </si>
  <si>
    <t>ampliació 5.866,33 €</t>
  </si>
  <si>
    <t>Districte de Sant Martí</t>
  </si>
  <si>
    <t>Gerència Drets de Ciutadania, Participació i Transparència</t>
  </si>
  <si>
    <t>Data adjudicació / formalització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</si>
</sst>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9" fillId="4" borderId="0" xfId="0" applyFont="1" applyFill="1" applyBorder="1" applyAlignment="1">
      <alignment horizontal="left" vertical="center"/>
    </xf>
    <xf numFmtId="0" fontId="0" fillId="4" borderId="0" xfId="0" applyFill="1"/>
    <xf numFmtId="0" fontId="3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13" fillId="0" borderId="1" xfId="0" applyFont="1" applyBorder="1" applyAlignment="1">
      <alignment horizontal="center" vertical="top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4" fontId="1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9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0" borderId="6" xfId="0" applyFont="1" applyBorder="1" applyAlignment="1">
      <alignment vertical="justify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justify"/>
    </xf>
    <xf numFmtId="0" fontId="0" fillId="0" borderId="5" xfId="0" applyBorder="1" applyAlignment="1">
      <alignment horizontal="center" vertical="center"/>
    </xf>
    <xf numFmtId="10" fontId="0" fillId="0" borderId="3" xfId="2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vertical="center" wrapText="1"/>
    </xf>
    <xf numFmtId="10" fontId="0" fillId="0" borderId="3" xfId="2" applyNumberFormat="1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/>
    <xf numFmtId="10" fontId="0" fillId="0" borderId="1" xfId="0" applyNumberFormat="1" applyBorder="1"/>
    <xf numFmtId="164" fontId="3" fillId="0" borderId="1" xfId="0" applyNumberFormat="1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center"/>
    </xf>
    <xf numFmtId="4" fontId="17" fillId="0" borderId="0" xfId="0" applyNumberFormat="1" applyFont="1"/>
    <xf numFmtId="0" fontId="18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18" fillId="0" borderId="1" xfId="0" applyNumberFormat="1" applyFont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1" xfId="0" applyBorder="1" applyAlignment="1">
      <alignment horizontal="center" vertical="justify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justify"/>
    </xf>
    <xf numFmtId="164" fontId="18" fillId="0" borderId="5" xfId="0" applyNumberFormat="1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/>
    </xf>
    <xf numFmtId="4" fontId="0" fillId="4" borderId="0" xfId="0" applyNumberFormat="1" applyFill="1" applyAlignment="1">
      <alignment horizontal="right" vertical="justify"/>
    </xf>
    <xf numFmtId="4" fontId="0" fillId="4" borderId="0" xfId="0" applyNumberFormat="1" applyFont="1" applyFill="1" applyAlignment="1">
      <alignment horizontal="right"/>
    </xf>
    <xf numFmtId="4" fontId="12" fillId="0" borderId="1" xfId="1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 vertical="top"/>
    </xf>
    <xf numFmtId="4" fontId="12" fillId="0" borderId="1" xfId="1" applyNumberFormat="1" applyFont="1" applyBorder="1" applyAlignment="1">
      <alignment horizontal="right" vertical="top"/>
    </xf>
    <xf numFmtId="4" fontId="15" fillId="0" borderId="1" xfId="1" applyNumberFormat="1" applyFont="1" applyBorder="1" applyAlignment="1">
      <alignment horizontal="right" vertical="center" wrapText="1"/>
    </xf>
    <xf numFmtId="4" fontId="0" fillId="0" borderId="1" xfId="1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14" fontId="0" fillId="0" borderId="6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10" fontId="0" fillId="0" borderId="1" xfId="0" applyNumberFormat="1" applyFont="1" applyBorder="1"/>
    <xf numFmtId="0" fontId="0" fillId="0" borderId="0" xfId="0" applyFont="1"/>
    <xf numFmtId="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justify"/>
    </xf>
    <xf numFmtId="164" fontId="0" fillId="0" borderId="5" xfId="0" applyNumberFormat="1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center" wrapText="1"/>
    </xf>
    <xf numFmtId="4" fontId="0" fillId="0" borderId="7" xfId="0" quotePrefix="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justify"/>
    </xf>
    <xf numFmtId="0" fontId="0" fillId="0" borderId="1" xfId="0" applyFont="1" applyBorder="1"/>
    <xf numFmtId="4" fontId="0" fillId="0" borderId="6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vertical="justify"/>
    </xf>
    <xf numFmtId="1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/>
    <xf numFmtId="0" fontId="0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vertical="justify"/>
    </xf>
    <xf numFmtId="164" fontId="0" fillId="0" borderId="1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justify"/>
    </xf>
    <xf numFmtId="10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justify"/>
    </xf>
    <xf numFmtId="164" fontId="0" fillId="0" borderId="9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vertical="justify"/>
    </xf>
    <xf numFmtId="1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164" fontId="0" fillId="0" borderId="0" xfId="0" applyNumberFormat="1" applyFont="1" applyBorder="1"/>
    <xf numFmtId="0" fontId="18" fillId="0" borderId="6" xfId="0" applyFont="1" applyBorder="1" applyAlignment="1">
      <alignment horizontal="center" vertical="justify" wrapText="1"/>
    </xf>
    <xf numFmtId="4" fontId="18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49" fontId="0" fillId="0" borderId="6" xfId="0" quotePrefix="1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1416050</xdr:colOff>
      <xdr:row>2</xdr:row>
      <xdr:rowOff>63500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339851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M118"/>
  <sheetViews>
    <sheetView tabSelected="1" zoomScale="85" zoomScaleNormal="85" workbookViewId="0"/>
  </sheetViews>
  <sheetFormatPr baseColWidth="10" defaultColWidth="9.140625" defaultRowHeight="15" x14ac:dyDescent="0.25"/>
  <cols>
    <col min="1" max="1" width="30" customWidth="1"/>
    <col min="2" max="2" width="17.28515625" style="30" customWidth="1"/>
    <col min="3" max="3" width="34" style="76" customWidth="1"/>
    <col min="4" max="4" width="74.7109375" customWidth="1"/>
    <col min="5" max="5" width="16.5703125" style="30" customWidth="1"/>
    <col min="6" max="6" width="18.140625" customWidth="1"/>
    <col min="7" max="7" width="16.5703125" style="30" customWidth="1"/>
    <col min="8" max="8" width="24.140625" style="99" customWidth="1"/>
    <col min="9" max="9" width="13.5703125" style="88" customWidth="1"/>
    <col min="10" max="10" width="14.7109375" style="88" customWidth="1"/>
    <col min="11" max="11" width="14.42578125" customWidth="1"/>
    <col min="12" max="12" width="45.85546875" customWidth="1"/>
  </cols>
  <sheetData>
    <row r="1" spans="1:13" ht="14.45" x14ac:dyDescent="0.35">
      <c r="A1" s="47"/>
      <c r="B1" s="7"/>
      <c r="C1" s="7"/>
      <c r="D1" s="4"/>
      <c r="E1" s="7"/>
      <c r="F1" s="4"/>
      <c r="G1" s="7"/>
      <c r="H1" s="91"/>
      <c r="I1" s="7"/>
      <c r="J1" s="30"/>
    </row>
    <row r="2" spans="1:13" ht="14.45" x14ac:dyDescent="0.35">
      <c r="A2" s="47"/>
      <c r="B2" s="7"/>
      <c r="C2" s="7"/>
      <c r="D2" s="4"/>
      <c r="E2" s="7"/>
      <c r="F2" s="4"/>
      <c r="G2" s="7"/>
      <c r="H2" s="91"/>
      <c r="I2" s="7"/>
      <c r="J2" s="30"/>
    </row>
    <row r="3" spans="1:13" ht="26.25" customHeight="1" x14ac:dyDescent="0.35">
      <c r="A3" s="47"/>
      <c r="B3" s="7"/>
      <c r="C3" s="7"/>
      <c r="D3" s="4"/>
      <c r="E3" s="7"/>
      <c r="F3" s="4"/>
      <c r="G3" s="7"/>
      <c r="H3" s="91"/>
      <c r="I3" s="7"/>
      <c r="J3" s="30"/>
    </row>
    <row r="4" spans="1:13" ht="21" x14ac:dyDescent="0.5">
      <c r="A4" s="48" t="s">
        <v>11</v>
      </c>
      <c r="B4" s="7"/>
      <c r="C4" s="72"/>
      <c r="D4" s="5"/>
      <c r="E4" s="72"/>
      <c r="F4" s="6"/>
      <c r="G4" s="78"/>
      <c r="H4" s="91"/>
      <c r="I4" s="7"/>
      <c r="J4" s="30"/>
    </row>
    <row r="5" spans="1:13" s="4" customFormat="1" ht="17.25" customHeight="1" x14ac:dyDescent="0.35">
      <c r="A5" s="47"/>
      <c r="B5" s="45"/>
      <c r="C5" s="45"/>
      <c r="D5" s="8"/>
      <c r="E5" s="45"/>
      <c r="G5" s="7"/>
      <c r="H5" s="91"/>
      <c r="I5" s="7"/>
      <c r="J5" s="7"/>
    </row>
    <row r="6" spans="1:13" s="4" customFormat="1" ht="17.25" x14ac:dyDescent="0.25">
      <c r="A6" s="9" t="s">
        <v>12</v>
      </c>
      <c r="B6" s="73"/>
      <c r="C6" s="73"/>
      <c r="D6" s="3"/>
      <c r="E6" s="73"/>
      <c r="G6" s="7"/>
      <c r="H6" s="91"/>
      <c r="I6" s="7"/>
      <c r="J6" s="7"/>
    </row>
    <row r="7" spans="1:13" s="12" customFormat="1" ht="33" customHeight="1" x14ac:dyDescent="0.25">
      <c r="A7" s="10" t="s">
        <v>10</v>
      </c>
      <c r="B7" s="74"/>
      <c r="C7" s="74"/>
      <c r="D7" s="11"/>
      <c r="E7" s="74"/>
      <c r="G7" s="79"/>
      <c r="H7" s="92"/>
      <c r="I7" s="79"/>
      <c r="J7" s="79"/>
    </row>
    <row r="8" spans="1:13" s="1" customFormat="1" ht="35.25" customHeight="1" x14ac:dyDescent="0.25">
      <c r="A8" s="152" t="s">
        <v>124</v>
      </c>
      <c r="B8" s="153" t="s">
        <v>9</v>
      </c>
      <c r="C8" s="155" t="s">
        <v>1</v>
      </c>
      <c r="D8" s="156" t="s">
        <v>0</v>
      </c>
      <c r="E8" s="153" t="s">
        <v>249</v>
      </c>
      <c r="F8" s="153" t="s">
        <v>4</v>
      </c>
      <c r="G8" s="160" t="s">
        <v>7</v>
      </c>
      <c r="H8" s="162" t="s">
        <v>3</v>
      </c>
      <c r="I8" s="164" t="s">
        <v>8</v>
      </c>
      <c r="J8" s="165"/>
      <c r="K8" s="158" t="s">
        <v>2</v>
      </c>
    </row>
    <row r="9" spans="1:13" ht="30" customHeight="1" x14ac:dyDescent="0.25">
      <c r="A9" s="152"/>
      <c r="B9" s="154"/>
      <c r="C9" s="155"/>
      <c r="D9" s="157"/>
      <c r="E9" s="154"/>
      <c r="F9" s="154"/>
      <c r="G9" s="161"/>
      <c r="H9" s="163"/>
      <c r="I9" s="13" t="s">
        <v>5</v>
      </c>
      <c r="J9" s="14" t="s">
        <v>6</v>
      </c>
      <c r="K9" s="159"/>
    </row>
    <row r="10" spans="1:13" ht="20.100000000000001" customHeight="1" x14ac:dyDescent="0.25">
      <c r="A10" s="2" t="s">
        <v>125</v>
      </c>
      <c r="B10" s="83" t="s">
        <v>13</v>
      </c>
      <c r="C10" s="15" t="s">
        <v>14</v>
      </c>
      <c r="D10" s="16" t="s">
        <v>15</v>
      </c>
      <c r="E10" s="17">
        <v>42297</v>
      </c>
      <c r="F10" s="18">
        <v>40000</v>
      </c>
      <c r="G10" s="17" t="s">
        <v>16</v>
      </c>
      <c r="H10" s="93">
        <v>10000</v>
      </c>
      <c r="I10" s="19" t="s">
        <v>17</v>
      </c>
      <c r="J10" s="66"/>
      <c r="K10" s="20">
        <f>H10/F10*100</f>
        <v>25</v>
      </c>
      <c r="L10" s="21" t="s">
        <v>18</v>
      </c>
      <c r="M10" s="22"/>
    </row>
    <row r="11" spans="1:13" ht="20.100000000000001" customHeight="1" x14ac:dyDescent="0.25">
      <c r="A11" s="2" t="s">
        <v>125</v>
      </c>
      <c r="B11" s="83" t="s">
        <v>19</v>
      </c>
      <c r="C11" s="23" t="s">
        <v>20</v>
      </c>
      <c r="D11" s="21" t="s">
        <v>21</v>
      </c>
      <c r="E11" s="17">
        <v>42336</v>
      </c>
      <c r="F11" s="24">
        <v>119989</v>
      </c>
      <c r="G11" s="25" t="s">
        <v>16</v>
      </c>
      <c r="H11" s="94">
        <v>11413</v>
      </c>
      <c r="I11" s="19" t="s">
        <v>17</v>
      </c>
      <c r="J11" s="80"/>
      <c r="K11" s="20">
        <f t="shared" ref="K11:K59" si="0">H11/F11*100</f>
        <v>9.5117052396469663</v>
      </c>
      <c r="L11" s="26" t="s">
        <v>22</v>
      </c>
      <c r="M11" s="22"/>
    </row>
    <row r="12" spans="1:13" ht="20.100000000000001" customHeight="1" x14ac:dyDescent="0.25">
      <c r="A12" s="2" t="s">
        <v>125</v>
      </c>
      <c r="B12" s="83" t="s">
        <v>23</v>
      </c>
      <c r="C12" s="23" t="s">
        <v>20</v>
      </c>
      <c r="D12" s="21" t="s">
        <v>24</v>
      </c>
      <c r="E12" s="17">
        <v>43668</v>
      </c>
      <c r="F12" s="24">
        <v>125840</v>
      </c>
      <c r="G12" s="17">
        <v>43668</v>
      </c>
      <c r="H12" s="94">
        <v>95832</v>
      </c>
      <c r="I12" s="19" t="s">
        <v>17</v>
      </c>
      <c r="J12" s="80"/>
      <c r="K12" s="20">
        <f t="shared" si="0"/>
        <v>76.153846153846146</v>
      </c>
      <c r="L12" s="26" t="s">
        <v>22</v>
      </c>
      <c r="M12" s="22"/>
    </row>
    <row r="13" spans="1:13" ht="20.100000000000001" customHeight="1" x14ac:dyDescent="0.25">
      <c r="A13" s="2" t="s">
        <v>125</v>
      </c>
      <c r="B13" s="83" t="s">
        <v>25</v>
      </c>
      <c r="C13" s="23" t="s">
        <v>20</v>
      </c>
      <c r="D13" s="21" t="s">
        <v>26</v>
      </c>
      <c r="E13" s="17">
        <v>42551</v>
      </c>
      <c r="F13" s="24">
        <v>1482250</v>
      </c>
      <c r="G13" s="17">
        <v>43781</v>
      </c>
      <c r="H13" s="94">
        <v>296450</v>
      </c>
      <c r="I13" s="19" t="s">
        <v>17</v>
      </c>
      <c r="J13" s="80"/>
      <c r="K13" s="20">
        <f t="shared" si="0"/>
        <v>20</v>
      </c>
      <c r="L13" s="26" t="s">
        <v>22</v>
      </c>
      <c r="M13" s="22"/>
    </row>
    <row r="14" spans="1:13" ht="20.100000000000001" customHeight="1" x14ac:dyDescent="0.25">
      <c r="A14" s="2" t="s">
        <v>125</v>
      </c>
      <c r="B14" s="83" t="s">
        <v>27</v>
      </c>
      <c r="C14" s="23" t="s">
        <v>20</v>
      </c>
      <c r="D14" s="21" t="s">
        <v>28</v>
      </c>
      <c r="E14" s="17">
        <v>42562</v>
      </c>
      <c r="F14" s="24">
        <v>522966.8</v>
      </c>
      <c r="G14" s="17">
        <v>43773</v>
      </c>
      <c r="H14" s="94">
        <v>26148.33</v>
      </c>
      <c r="I14" s="19" t="s">
        <v>17</v>
      </c>
      <c r="J14" s="80"/>
      <c r="K14" s="20">
        <f t="shared" si="0"/>
        <v>4.9999980878327275</v>
      </c>
      <c r="L14" s="26" t="s">
        <v>22</v>
      </c>
      <c r="M14" s="22"/>
    </row>
    <row r="15" spans="1:13" ht="20.100000000000001" customHeight="1" x14ac:dyDescent="0.25">
      <c r="A15" s="2" t="s">
        <v>125</v>
      </c>
      <c r="B15" s="83" t="s">
        <v>29</v>
      </c>
      <c r="C15" s="23" t="s">
        <v>30</v>
      </c>
      <c r="D15" s="21" t="s">
        <v>31</v>
      </c>
      <c r="E15" s="25" t="s">
        <v>32</v>
      </c>
      <c r="F15" s="24">
        <v>660000</v>
      </c>
      <c r="G15" s="25" t="s">
        <v>16</v>
      </c>
      <c r="H15" s="94">
        <v>41250</v>
      </c>
      <c r="I15" s="19" t="s">
        <v>17</v>
      </c>
      <c r="J15" s="80"/>
      <c r="K15" s="20">
        <f t="shared" si="0"/>
        <v>6.25</v>
      </c>
      <c r="L15" s="26" t="s">
        <v>22</v>
      </c>
      <c r="M15" s="22"/>
    </row>
    <row r="16" spans="1:13" ht="20.100000000000001" customHeight="1" x14ac:dyDescent="0.25">
      <c r="A16" s="2" t="s">
        <v>125</v>
      </c>
      <c r="B16" s="83" t="s">
        <v>33</v>
      </c>
      <c r="C16" s="23" t="s">
        <v>30</v>
      </c>
      <c r="D16" s="21" t="s">
        <v>31</v>
      </c>
      <c r="E16" s="17">
        <v>42667</v>
      </c>
      <c r="F16" s="24">
        <v>660000</v>
      </c>
      <c r="G16" s="25" t="s">
        <v>16</v>
      </c>
      <c r="H16" s="94">
        <v>8250</v>
      </c>
      <c r="I16" s="19" t="s">
        <v>17</v>
      </c>
      <c r="J16" s="80"/>
      <c r="K16" s="20">
        <f t="shared" si="0"/>
        <v>1.25</v>
      </c>
      <c r="L16" s="26" t="s">
        <v>22</v>
      </c>
      <c r="M16" s="22"/>
    </row>
    <row r="17" spans="1:13" ht="20.100000000000001" customHeight="1" x14ac:dyDescent="0.25">
      <c r="A17" s="2" t="s">
        <v>125</v>
      </c>
      <c r="B17" s="83" t="s">
        <v>34</v>
      </c>
      <c r="C17" s="23" t="s">
        <v>20</v>
      </c>
      <c r="D17" s="21" t="s">
        <v>35</v>
      </c>
      <c r="E17" s="17">
        <v>42667</v>
      </c>
      <c r="F17" s="24">
        <v>657854.74</v>
      </c>
      <c r="G17" s="25" t="s">
        <v>16</v>
      </c>
      <c r="H17" s="94">
        <v>43919.28</v>
      </c>
      <c r="I17" s="19" t="s">
        <v>17</v>
      </c>
      <c r="J17" s="80"/>
      <c r="K17" s="20">
        <f t="shared" si="0"/>
        <v>6.6761364370499177</v>
      </c>
      <c r="L17" s="26" t="s">
        <v>22</v>
      </c>
      <c r="M17" s="22"/>
    </row>
    <row r="18" spans="1:13" ht="20.100000000000001" customHeight="1" x14ac:dyDescent="0.25">
      <c r="A18" s="2" t="s">
        <v>125</v>
      </c>
      <c r="B18" s="83" t="s">
        <v>36</v>
      </c>
      <c r="C18" s="23" t="s">
        <v>20</v>
      </c>
      <c r="D18" s="21" t="s">
        <v>37</v>
      </c>
      <c r="E18" s="17">
        <v>42857</v>
      </c>
      <c r="F18" s="24">
        <v>1452000</v>
      </c>
      <c r="G18" s="17">
        <v>43643</v>
      </c>
      <c r="H18" s="94">
        <v>182651.92</v>
      </c>
      <c r="I18" s="19" t="s">
        <v>17</v>
      </c>
      <c r="J18" s="80"/>
      <c r="K18" s="20">
        <f t="shared" si="0"/>
        <v>12.579333333333334</v>
      </c>
      <c r="L18" s="26" t="s">
        <v>22</v>
      </c>
      <c r="M18" s="22"/>
    </row>
    <row r="19" spans="1:13" ht="20.100000000000001" customHeight="1" x14ac:dyDescent="0.25">
      <c r="A19" s="2" t="s">
        <v>125</v>
      </c>
      <c r="B19" s="83" t="s">
        <v>38</v>
      </c>
      <c r="C19" s="23" t="s">
        <v>20</v>
      </c>
      <c r="D19" s="21" t="s">
        <v>39</v>
      </c>
      <c r="E19" s="17">
        <v>42908</v>
      </c>
      <c r="F19" s="24">
        <v>5907054.7800000003</v>
      </c>
      <c r="G19" s="25" t="s">
        <v>16</v>
      </c>
      <c r="H19" s="94">
        <v>-80415.69</v>
      </c>
      <c r="I19" s="19" t="s">
        <v>17</v>
      </c>
      <c r="J19" s="80"/>
      <c r="K19" s="20">
        <f t="shared" si="0"/>
        <v>-1.3613499958095867</v>
      </c>
      <c r="L19" s="26" t="s">
        <v>40</v>
      </c>
      <c r="M19" s="22"/>
    </row>
    <row r="20" spans="1:13" ht="20.100000000000001" customHeight="1" x14ac:dyDescent="0.25">
      <c r="A20" s="2" t="s">
        <v>125</v>
      </c>
      <c r="B20" s="83" t="s">
        <v>41</v>
      </c>
      <c r="C20" s="23" t="s">
        <v>20</v>
      </c>
      <c r="D20" s="21" t="s">
        <v>42</v>
      </c>
      <c r="E20" s="17">
        <v>42908</v>
      </c>
      <c r="F20" s="24">
        <v>2086993.46</v>
      </c>
      <c r="G20" s="25" t="s">
        <v>16</v>
      </c>
      <c r="H20" s="94">
        <v>-43680.04</v>
      </c>
      <c r="I20" s="19" t="s">
        <v>17</v>
      </c>
      <c r="J20" s="80"/>
      <c r="K20" s="20">
        <f t="shared" si="0"/>
        <v>-2.0929648720605001</v>
      </c>
      <c r="L20" s="26" t="s">
        <v>40</v>
      </c>
      <c r="M20" s="22"/>
    </row>
    <row r="21" spans="1:13" ht="20.100000000000001" customHeight="1" x14ac:dyDescent="0.25">
      <c r="A21" s="2" t="s">
        <v>125</v>
      </c>
      <c r="B21" s="83" t="s">
        <v>43</v>
      </c>
      <c r="C21" s="23" t="s">
        <v>20</v>
      </c>
      <c r="D21" s="21" t="s">
        <v>44</v>
      </c>
      <c r="E21" s="17">
        <v>42908</v>
      </c>
      <c r="F21" s="24">
        <v>2124436.16</v>
      </c>
      <c r="G21" s="17">
        <v>43552</v>
      </c>
      <c r="H21" s="94">
        <v>500000</v>
      </c>
      <c r="I21" s="19" t="s">
        <v>17</v>
      </c>
      <c r="J21" s="80"/>
      <c r="K21" s="20">
        <f t="shared" si="0"/>
        <v>23.535656632769797</v>
      </c>
      <c r="L21" s="26" t="s">
        <v>22</v>
      </c>
      <c r="M21" s="22"/>
    </row>
    <row r="22" spans="1:13" ht="20.100000000000001" customHeight="1" x14ac:dyDescent="0.25">
      <c r="A22" s="2" t="s">
        <v>125</v>
      </c>
      <c r="B22" s="83" t="s">
        <v>45</v>
      </c>
      <c r="C22" s="23" t="s">
        <v>20</v>
      </c>
      <c r="D22" s="21" t="s">
        <v>44</v>
      </c>
      <c r="E22" s="17">
        <v>42908</v>
      </c>
      <c r="F22" s="24">
        <v>2124436.16</v>
      </c>
      <c r="G22" s="25" t="s">
        <v>16</v>
      </c>
      <c r="H22" s="94">
        <v>-73512.490000000005</v>
      </c>
      <c r="I22" s="19" t="s">
        <v>17</v>
      </c>
      <c r="J22" s="80"/>
      <c r="K22" s="20">
        <f t="shared" si="0"/>
        <v>-3.4603294457198466</v>
      </c>
      <c r="L22" s="26" t="s">
        <v>40</v>
      </c>
      <c r="M22" s="22"/>
    </row>
    <row r="23" spans="1:13" ht="20.100000000000001" customHeight="1" x14ac:dyDescent="0.25">
      <c r="A23" s="2" t="s">
        <v>125</v>
      </c>
      <c r="B23" s="83" t="s">
        <v>46</v>
      </c>
      <c r="C23" s="23" t="s">
        <v>20</v>
      </c>
      <c r="D23" s="21" t="s">
        <v>47</v>
      </c>
      <c r="E23" s="17">
        <v>42908</v>
      </c>
      <c r="F23" s="24">
        <v>3064155.18</v>
      </c>
      <c r="G23" s="25" t="s">
        <v>16</v>
      </c>
      <c r="H23" s="94">
        <v>-126539.29</v>
      </c>
      <c r="I23" s="19" t="s">
        <v>17</v>
      </c>
      <c r="J23" s="80"/>
      <c r="K23" s="20">
        <f t="shared" si="0"/>
        <v>-4.129663237225472</v>
      </c>
      <c r="L23" s="26" t="s">
        <v>40</v>
      </c>
      <c r="M23" s="22"/>
    </row>
    <row r="24" spans="1:13" ht="20.100000000000001" customHeight="1" x14ac:dyDescent="0.25">
      <c r="A24" s="2" t="s">
        <v>125</v>
      </c>
      <c r="B24" s="83" t="s">
        <v>48</v>
      </c>
      <c r="C24" s="23" t="s">
        <v>20</v>
      </c>
      <c r="D24" s="21" t="s">
        <v>47</v>
      </c>
      <c r="E24" s="17">
        <v>42908</v>
      </c>
      <c r="F24" s="24">
        <v>3064155.18</v>
      </c>
      <c r="G24" s="25" t="s">
        <v>16</v>
      </c>
      <c r="H24" s="94">
        <v>25000</v>
      </c>
      <c r="I24" s="19" t="s">
        <v>17</v>
      </c>
      <c r="J24" s="80"/>
      <c r="K24" s="20">
        <f t="shared" si="0"/>
        <v>0.81588557143506024</v>
      </c>
      <c r="L24" s="26" t="s">
        <v>22</v>
      </c>
      <c r="M24" s="22"/>
    </row>
    <row r="25" spans="1:13" ht="20.100000000000001" customHeight="1" x14ac:dyDescent="0.25">
      <c r="A25" s="2" t="s">
        <v>125</v>
      </c>
      <c r="B25" s="83" t="s">
        <v>49</v>
      </c>
      <c r="C25" s="23" t="s">
        <v>20</v>
      </c>
      <c r="D25" s="21" t="s">
        <v>50</v>
      </c>
      <c r="E25" s="17">
        <v>42908</v>
      </c>
      <c r="F25" s="24">
        <v>4162540.4</v>
      </c>
      <c r="G25" s="25" t="s">
        <v>16</v>
      </c>
      <c r="H25" s="94">
        <v>-92961.56</v>
      </c>
      <c r="I25" s="19" t="s">
        <v>17</v>
      </c>
      <c r="J25" s="80"/>
      <c r="K25" s="20">
        <f t="shared" si="0"/>
        <v>-2.2332890751042318</v>
      </c>
      <c r="L25" s="26" t="s">
        <v>40</v>
      </c>
      <c r="M25" s="22"/>
    </row>
    <row r="26" spans="1:13" ht="20.100000000000001" customHeight="1" x14ac:dyDescent="0.25">
      <c r="A26" s="2" t="s">
        <v>125</v>
      </c>
      <c r="B26" s="83" t="s">
        <v>51</v>
      </c>
      <c r="C26" s="23" t="s">
        <v>20</v>
      </c>
      <c r="D26" s="21" t="s">
        <v>52</v>
      </c>
      <c r="E26" s="17">
        <v>42908</v>
      </c>
      <c r="F26" s="24">
        <v>2251392.36</v>
      </c>
      <c r="G26" s="25" t="s">
        <v>16</v>
      </c>
      <c r="H26" s="94">
        <v>37416.769999999997</v>
      </c>
      <c r="I26" s="19" t="s">
        <v>17</v>
      </c>
      <c r="J26" s="80"/>
      <c r="K26" s="20">
        <f t="shared" si="0"/>
        <v>1.661939103320045</v>
      </c>
      <c r="L26" s="26" t="s">
        <v>22</v>
      </c>
      <c r="M26" s="22"/>
    </row>
    <row r="27" spans="1:13" ht="20.100000000000001" customHeight="1" x14ac:dyDescent="0.25">
      <c r="A27" s="2" t="s">
        <v>125</v>
      </c>
      <c r="B27" s="83" t="s">
        <v>53</v>
      </c>
      <c r="C27" s="23" t="s">
        <v>20</v>
      </c>
      <c r="D27" s="21" t="s">
        <v>54</v>
      </c>
      <c r="E27" s="17">
        <v>42908</v>
      </c>
      <c r="F27" s="24">
        <v>1978266.34</v>
      </c>
      <c r="G27" s="25" t="s">
        <v>16</v>
      </c>
      <c r="H27" s="94">
        <v>-65358.79</v>
      </c>
      <c r="I27" s="19" t="s">
        <v>17</v>
      </c>
      <c r="J27" s="80"/>
      <c r="K27" s="20">
        <f t="shared" si="0"/>
        <v>-3.3038417870467329</v>
      </c>
      <c r="L27" s="26" t="s">
        <v>40</v>
      </c>
      <c r="M27" s="22"/>
    </row>
    <row r="28" spans="1:13" ht="20.100000000000001" customHeight="1" x14ac:dyDescent="0.25">
      <c r="A28" s="2" t="s">
        <v>125</v>
      </c>
      <c r="B28" s="83" t="s">
        <v>55</v>
      </c>
      <c r="C28" s="23" t="s">
        <v>20</v>
      </c>
      <c r="D28" s="21" t="s">
        <v>56</v>
      </c>
      <c r="E28" s="17">
        <v>42908</v>
      </c>
      <c r="F28" s="24">
        <v>2106118.48</v>
      </c>
      <c r="G28" s="25" t="s">
        <v>16</v>
      </c>
      <c r="H28" s="94">
        <v>-48050.76</v>
      </c>
      <c r="I28" s="19" t="s">
        <v>17</v>
      </c>
      <c r="J28" s="80"/>
      <c r="K28" s="20">
        <f t="shared" si="0"/>
        <v>-2.2814841831690305</v>
      </c>
      <c r="L28" s="26" t="s">
        <v>40</v>
      </c>
      <c r="M28" s="22"/>
    </row>
    <row r="29" spans="1:13" ht="20.100000000000001" customHeight="1" x14ac:dyDescent="0.25">
      <c r="A29" s="2" t="s">
        <v>125</v>
      </c>
      <c r="B29" s="83" t="s">
        <v>57</v>
      </c>
      <c r="C29" s="23" t="s">
        <v>20</v>
      </c>
      <c r="D29" s="21" t="s">
        <v>58</v>
      </c>
      <c r="E29" s="17">
        <v>42908</v>
      </c>
      <c r="F29" s="24">
        <v>2252305.88</v>
      </c>
      <c r="G29" s="25" t="s">
        <v>16</v>
      </c>
      <c r="H29" s="94">
        <v>-43228</v>
      </c>
      <c r="I29" s="19" t="s">
        <v>17</v>
      </c>
      <c r="J29" s="80"/>
      <c r="K29" s="20">
        <f t="shared" si="0"/>
        <v>-1.9192775006208302</v>
      </c>
      <c r="L29" s="26" t="s">
        <v>40</v>
      </c>
      <c r="M29" s="22"/>
    </row>
    <row r="30" spans="1:13" ht="20.100000000000001" customHeight="1" x14ac:dyDescent="0.25">
      <c r="A30" s="2" t="s">
        <v>125</v>
      </c>
      <c r="B30" s="83" t="s">
        <v>59</v>
      </c>
      <c r="C30" s="23" t="s">
        <v>20</v>
      </c>
      <c r="D30" s="21" t="s">
        <v>60</v>
      </c>
      <c r="E30" s="17">
        <v>42908</v>
      </c>
      <c r="F30" s="24">
        <v>2878706.28</v>
      </c>
      <c r="G30" s="25" t="s">
        <v>16</v>
      </c>
      <c r="H30" s="94">
        <v>-138311.03</v>
      </c>
      <c r="I30" s="19" t="s">
        <v>17</v>
      </c>
      <c r="J30" s="80"/>
      <c r="K30" s="20">
        <f t="shared" si="0"/>
        <v>-4.8046245968518893</v>
      </c>
      <c r="L30" s="26" t="s">
        <v>40</v>
      </c>
      <c r="M30" s="22"/>
    </row>
    <row r="31" spans="1:13" ht="20.100000000000001" customHeight="1" x14ac:dyDescent="0.25">
      <c r="A31" s="2" t="s">
        <v>125</v>
      </c>
      <c r="B31" s="83" t="s">
        <v>61</v>
      </c>
      <c r="C31" s="23" t="s">
        <v>20</v>
      </c>
      <c r="D31" s="21" t="s">
        <v>60</v>
      </c>
      <c r="E31" s="17">
        <v>42908</v>
      </c>
      <c r="F31" s="24">
        <v>2878706.28</v>
      </c>
      <c r="G31" s="25" t="s">
        <v>16</v>
      </c>
      <c r="H31" s="94">
        <v>-25000</v>
      </c>
      <c r="I31" s="19" t="s">
        <v>17</v>
      </c>
      <c r="J31" s="80"/>
      <c r="K31" s="20">
        <f t="shared" si="0"/>
        <v>-0.86844566858693217</v>
      </c>
      <c r="L31" s="26" t="s">
        <v>40</v>
      </c>
      <c r="M31" s="22"/>
    </row>
    <row r="32" spans="1:13" ht="20.100000000000001" customHeight="1" x14ac:dyDescent="0.25">
      <c r="A32" s="2" t="s">
        <v>125</v>
      </c>
      <c r="B32" s="83" t="s">
        <v>62</v>
      </c>
      <c r="C32" s="23" t="s">
        <v>20</v>
      </c>
      <c r="D32" s="21" t="s">
        <v>63</v>
      </c>
      <c r="E32" s="17">
        <v>43032</v>
      </c>
      <c r="F32" s="24">
        <v>160000.72</v>
      </c>
      <c r="G32" s="17">
        <v>43762</v>
      </c>
      <c r="H32" s="94">
        <v>32000.14</v>
      </c>
      <c r="I32" s="19" t="s">
        <v>17</v>
      </c>
      <c r="J32" s="80"/>
      <c r="K32" s="20">
        <f t="shared" si="0"/>
        <v>19.999997500011251</v>
      </c>
      <c r="L32" s="26" t="s">
        <v>22</v>
      </c>
      <c r="M32" s="22"/>
    </row>
    <row r="33" spans="1:13" ht="20.100000000000001" customHeight="1" x14ac:dyDescent="0.25">
      <c r="A33" s="2" t="s">
        <v>125</v>
      </c>
      <c r="B33" s="83" t="s">
        <v>64</v>
      </c>
      <c r="C33" s="23" t="s">
        <v>20</v>
      </c>
      <c r="D33" s="21" t="s">
        <v>65</v>
      </c>
      <c r="E33" s="17">
        <v>43269</v>
      </c>
      <c r="F33" s="24">
        <v>489813.98</v>
      </c>
      <c r="G33" s="25" t="s">
        <v>16</v>
      </c>
      <c r="H33" s="94">
        <v>54860.23</v>
      </c>
      <c r="I33" s="19" t="s">
        <v>17</v>
      </c>
      <c r="J33" s="80"/>
      <c r="K33" s="20">
        <f t="shared" si="0"/>
        <v>11.200217274321163</v>
      </c>
      <c r="L33" s="26" t="s">
        <v>22</v>
      </c>
      <c r="M33" s="22"/>
    </row>
    <row r="34" spans="1:13" ht="20.100000000000001" customHeight="1" x14ac:dyDescent="0.25">
      <c r="A34" s="2" t="s">
        <v>125</v>
      </c>
      <c r="B34" s="83" t="s">
        <v>66</v>
      </c>
      <c r="C34" s="23" t="s">
        <v>20</v>
      </c>
      <c r="D34" s="21" t="s">
        <v>67</v>
      </c>
      <c r="E34" s="17">
        <v>43073</v>
      </c>
      <c r="F34" s="24">
        <v>987965.68</v>
      </c>
      <c r="G34" s="17">
        <v>43812</v>
      </c>
      <c r="H34" s="94">
        <v>135865.94</v>
      </c>
      <c r="I34" s="19" t="s">
        <v>17</v>
      </c>
      <c r="J34" s="80"/>
      <c r="K34" s="20">
        <f t="shared" si="0"/>
        <v>13.752091064539812</v>
      </c>
      <c r="L34" s="26" t="s">
        <v>22</v>
      </c>
      <c r="M34" s="22"/>
    </row>
    <row r="35" spans="1:13" ht="20.100000000000001" customHeight="1" x14ac:dyDescent="0.25">
      <c r="A35" s="2" t="s">
        <v>125</v>
      </c>
      <c r="B35" s="83" t="s">
        <v>68</v>
      </c>
      <c r="C35" s="23" t="s">
        <v>20</v>
      </c>
      <c r="D35" s="21" t="s">
        <v>69</v>
      </c>
      <c r="E35" s="17">
        <v>43067</v>
      </c>
      <c r="F35" s="24">
        <v>129101.34</v>
      </c>
      <c r="G35" s="25" t="s">
        <v>16</v>
      </c>
      <c r="H35" s="94">
        <v>11999.88</v>
      </c>
      <c r="I35" s="19" t="s">
        <v>17</v>
      </c>
      <c r="J35" s="80"/>
      <c r="K35" s="20">
        <f t="shared" si="0"/>
        <v>9.2949306335627497</v>
      </c>
      <c r="L35" s="26" t="s">
        <v>22</v>
      </c>
      <c r="M35" s="22"/>
    </row>
    <row r="36" spans="1:13" ht="20.100000000000001" customHeight="1" x14ac:dyDescent="0.25">
      <c r="A36" s="2" t="s">
        <v>125</v>
      </c>
      <c r="B36" s="83" t="s">
        <v>70</v>
      </c>
      <c r="C36" s="23" t="s">
        <v>20</v>
      </c>
      <c r="D36" s="21" t="s">
        <v>71</v>
      </c>
      <c r="E36" s="17">
        <v>43131</v>
      </c>
      <c r="F36" s="24">
        <v>2079681.6</v>
      </c>
      <c r="G36" s="25" t="s">
        <v>16</v>
      </c>
      <c r="H36" s="94">
        <v>173306.8</v>
      </c>
      <c r="I36" s="19" t="s">
        <v>17</v>
      </c>
      <c r="J36" s="80"/>
      <c r="K36" s="20">
        <f t="shared" si="0"/>
        <v>8.3333333333333321</v>
      </c>
      <c r="L36" s="26" t="s">
        <v>22</v>
      </c>
      <c r="M36" s="22"/>
    </row>
    <row r="37" spans="1:13" ht="20.100000000000001" customHeight="1" x14ac:dyDescent="0.25">
      <c r="A37" s="2" t="s">
        <v>125</v>
      </c>
      <c r="B37" s="83" t="s">
        <v>72</v>
      </c>
      <c r="C37" s="23" t="s">
        <v>73</v>
      </c>
      <c r="D37" s="21" t="s">
        <v>74</v>
      </c>
      <c r="E37" s="17">
        <v>43224</v>
      </c>
      <c r="F37" s="24">
        <v>1009554.91</v>
      </c>
      <c r="G37" s="25" t="s">
        <v>16</v>
      </c>
      <c r="H37" s="94">
        <v>504777.46</v>
      </c>
      <c r="I37" s="19" t="s">
        <v>17</v>
      </c>
      <c r="J37" s="80"/>
      <c r="K37" s="20">
        <f t="shared" si="0"/>
        <v>50.000000495267763</v>
      </c>
      <c r="L37" s="26" t="s">
        <v>22</v>
      </c>
      <c r="M37" s="22"/>
    </row>
    <row r="38" spans="1:13" ht="20.100000000000001" customHeight="1" x14ac:dyDescent="0.25">
      <c r="A38" s="2" t="s">
        <v>125</v>
      </c>
      <c r="B38" s="83" t="s">
        <v>75</v>
      </c>
      <c r="C38" s="23" t="s">
        <v>73</v>
      </c>
      <c r="D38" s="21" t="s">
        <v>74</v>
      </c>
      <c r="E38" s="17">
        <v>43224</v>
      </c>
      <c r="F38" s="24">
        <v>1009554.91</v>
      </c>
      <c r="G38" s="25" t="s">
        <v>16</v>
      </c>
      <c r="H38" s="94">
        <v>67026.13</v>
      </c>
      <c r="I38" s="19" t="s">
        <v>17</v>
      </c>
      <c r="J38" s="80"/>
      <c r="K38" s="20">
        <f t="shared" si="0"/>
        <v>6.6391762682824265</v>
      </c>
      <c r="L38" s="26" t="s">
        <v>22</v>
      </c>
      <c r="M38" s="22"/>
    </row>
    <row r="39" spans="1:13" ht="20.100000000000001" customHeight="1" x14ac:dyDescent="0.25">
      <c r="A39" s="2" t="s">
        <v>125</v>
      </c>
      <c r="B39" s="83" t="s">
        <v>76</v>
      </c>
      <c r="C39" s="23" t="s">
        <v>20</v>
      </c>
      <c r="D39" s="21" t="s">
        <v>77</v>
      </c>
      <c r="E39" s="17">
        <v>43259</v>
      </c>
      <c r="F39" s="24">
        <v>47100</v>
      </c>
      <c r="G39" s="25" t="s">
        <v>16</v>
      </c>
      <c r="H39" s="95">
        <v>10466.67</v>
      </c>
      <c r="I39" s="19" t="s">
        <v>17</v>
      </c>
      <c r="J39" s="80"/>
      <c r="K39" s="20">
        <f t="shared" si="0"/>
        <v>22.222229299363057</v>
      </c>
      <c r="L39" s="26" t="s">
        <v>78</v>
      </c>
      <c r="M39" s="22"/>
    </row>
    <row r="40" spans="1:13" ht="20.100000000000001" customHeight="1" x14ac:dyDescent="0.25">
      <c r="A40" s="2" t="s">
        <v>125</v>
      </c>
      <c r="B40" s="83" t="s">
        <v>79</v>
      </c>
      <c r="C40" s="23" t="s">
        <v>20</v>
      </c>
      <c r="D40" s="21" t="s">
        <v>77</v>
      </c>
      <c r="E40" s="17">
        <v>43259</v>
      </c>
      <c r="F40" s="24">
        <v>69708</v>
      </c>
      <c r="G40" s="17" t="s">
        <v>16</v>
      </c>
      <c r="H40" s="95">
        <v>15940.67</v>
      </c>
      <c r="I40" s="23" t="s">
        <v>17</v>
      </c>
      <c r="J40" s="80"/>
      <c r="K40" s="20">
        <f t="shared" si="0"/>
        <v>22.867777012681469</v>
      </c>
      <c r="L40" s="26" t="s">
        <v>78</v>
      </c>
      <c r="M40" s="27"/>
    </row>
    <row r="41" spans="1:13" ht="20.100000000000001" customHeight="1" x14ac:dyDescent="0.25">
      <c r="A41" s="2" t="s">
        <v>125</v>
      </c>
      <c r="B41" s="83" t="s">
        <v>80</v>
      </c>
      <c r="C41" s="23" t="s">
        <v>20</v>
      </c>
      <c r="D41" s="21" t="s">
        <v>81</v>
      </c>
      <c r="E41" s="17">
        <v>43259</v>
      </c>
      <c r="F41" s="24">
        <v>58090</v>
      </c>
      <c r="G41" s="25" t="s">
        <v>16</v>
      </c>
      <c r="H41" s="95">
        <v>12908.88</v>
      </c>
      <c r="I41" s="19" t="s">
        <v>17</v>
      </c>
      <c r="J41" s="80"/>
      <c r="K41" s="20">
        <f t="shared" si="0"/>
        <v>22.222206920296092</v>
      </c>
      <c r="L41" s="26" t="s">
        <v>78</v>
      </c>
      <c r="M41" s="27"/>
    </row>
    <row r="42" spans="1:13" ht="20.100000000000001" customHeight="1" x14ac:dyDescent="0.25">
      <c r="A42" s="2" t="s">
        <v>125</v>
      </c>
      <c r="B42" s="83" t="s">
        <v>82</v>
      </c>
      <c r="C42" s="23" t="s">
        <v>20</v>
      </c>
      <c r="D42" s="26" t="s">
        <v>83</v>
      </c>
      <c r="E42" s="17">
        <v>43259</v>
      </c>
      <c r="F42" s="24">
        <v>43567.5</v>
      </c>
      <c r="G42" s="28" t="s">
        <v>16</v>
      </c>
      <c r="H42" s="95">
        <v>9681.66</v>
      </c>
      <c r="I42" s="19" t="s">
        <v>17</v>
      </c>
      <c r="J42" s="80"/>
      <c r="K42" s="20">
        <f t="shared" si="0"/>
        <v>22.222206920296092</v>
      </c>
      <c r="L42" s="26" t="s">
        <v>140</v>
      </c>
      <c r="M42" s="22"/>
    </row>
    <row r="43" spans="1:13" ht="20.100000000000001" customHeight="1" x14ac:dyDescent="0.25">
      <c r="A43" s="2" t="s">
        <v>125</v>
      </c>
      <c r="B43" s="83" t="s">
        <v>84</v>
      </c>
      <c r="C43" s="23" t="s">
        <v>30</v>
      </c>
      <c r="D43" s="21" t="s">
        <v>85</v>
      </c>
      <c r="E43" s="25">
        <v>43419</v>
      </c>
      <c r="F43" s="24">
        <v>20150.310000000001</v>
      </c>
      <c r="G43" s="17">
        <v>43769</v>
      </c>
      <c r="H43" s="94">
        <v>4666.75</v>
      </c>
      <c r="I43" s="19" t="s">
        <v>17</v>
      </c>
      <c r="J43" s="80"/>
      <c r="K43" s="20">
        <f t="shared" si="0"/>
        <v>23.159693324817336</v>
      </c>
      <c r="L43" s="26" t="s">
        <v>22</v>
      </c>
      <c r="M43" s="22"/>
    </row>
    <row r="44" spans="1:13" ht="20.100000000000001" customHeight="1" x14ac:dyDescent="0.25">
      <c r="A44" s="2" t="s">
        <v>125</v>
      </c>
      <c r="B44" s="83" t="s">
        <v>86</v>
      </c>
      <c r="C44" s="23" t="s">
        <v>20</v>
      </c>
      <c r="D44" s="21" t="s">
        <v>87</v>
      </c>
      <c r="E44" s="25">
        <v>43467</v>
      </c>
      <c r="F44" s="24">
        <v>120000</v>
      </c>
      <c r="G44" s="17">
        <v>43788</v>
      </c>
      <c r="H44" s="94">
        <v>10000</v>
      </c>
      <c r="I44" s="19" t="s">
        <v>17</v>
      </c>
      <c r="J44" s="80"/>
      <c r="K44" s="20">
        <f t="shared" si="0"/>
        <v>8.3333333333333321</v>
      </c>
      <c r="L44" s="26" t="s">
        <v>22</v>
      </c>
      <c r="M44" s="22"/>
    </row>
    <row r="45" spans="1:13" ht="20.100000000000001" customHeight="1" x14ac:dyDescent="0.25">
      <c r="A45" s="2" t="s">
        <v>125</v>
      </c>
      <c r="B45" s="83" t="s">
        <v>88</v>
      </c>
      <c r="C45" s="23" t="s">
        <v>73</v>
      </c>
      <c r="D45" s="21" t="s">
        <v>89</v>
      </c>
      <c r="E45" s="17">
        <v>43462</v>
      </c>
      <c r="F45" s="24">
        <v>100131.55</v>
      </c>
      <c r="G45" s="17" t="s">
        <v>16</v>
      </c>
      <c r="H45" s="94">
        <v>100131.55</v>
      </c>
      <c r="I45" s="23" t="s">
        <v>17</v>
      </c>
      <c r="J45" s="80"/>
      <c r="K45" s="20">
        <f t="shared" si="0"/>
        <v>100</v>
      </c>
      <c r="L45" s="21" t="s">
        <v>22</v>
      </c>
      <c r="M45" s="22"/>
    </row>
    <row r="46" spans="1:13" ht="20.100000000000001" customHeight="1" x14ac:dyDescent="0.25">
      <c r="A46" s="2" t="s">
        <v>125</v>
      </c>
      <c r="B46" s="83" t="s">
        <v>90</v>
      </c>
      <c r="C46" s="23" t="s">
        <v>73</v>
      </c>
      <c r="D46" s="21" t="s">
        <v>91</v>
      </c>
      <c r="E46" s="17">
        <v>43462</v>
      </c>
      <c r="F46" s="24">
        <v>243058.81</v>
      </c>
      <c r="G46" s="17">
        <v>43556</v>
      </c>
      <c r="H46" s="94" t="s">
        <v>92</v>
      </c>
      <c r="I46" s="23" t="s">
        <v>17</v>
      </c>
      <c r="J46" s="80"/>
      <c r="K46" s="20">
        <v>0</v>
      </c>
      <c r="L46" s="21" t="s">
        <v>93</v>
      </c>
      <c r="M46" s="22"/>
    </row>
    <row r="47" spans="1:13" ht="20.100000000000001" customHeight="1" x14ac:dyDescent="0.25">
      <c r="A47" s="2" t="s">
        <v>125</v>
      </c>
      <c r="B47" s="83" t="s">
        <v>94</v>
      </c>
      <c r="C47" s="23" t="s">
        <v>20</v>
      </c>
      <c r="D47" s="21" t="s">
        <v>95</v>
      </c>
      <c r="E47" s="17">
        <v>43474</v>
      </c>
      <c r="F47" s="24">
        <v>30000</v>
      </c>
      <c r="G47" s="17" t="s">
        <v>16</v>
      </c>
      <c r="H47" s="94">
        <v>-21627.18</v>
      </c>
      <c r="I47" s="23" t="s">
        <v>17</v>
      </c>
      <c r="J47" s="80"/>
      <c r="K47" s="20">
        <f t="shared" si="0"/>
        <v>-72.090600000000009</v>
      </c>
      <c r="L47" s="21" t="s">
        <v>40</v>
      </c>
      <c r="M47" s="22"/>
    </row>
    <row r="48" spans="1:13" ht="20.100000000000001" customHeight="1" x14ac:dyDescent="0.25">
      <c r="A48" s="2" t="s">
        <v>125</v>
      </c>
      <c r="B48" s="83" t="s">
        <v>96</v>
      </c>
      <c r="C48" s="23" t="s">
        <v>20</v>
      </c>
      <c r="D48" s="21" t="s">
        <v>97</v>
      </c>
      <c r="E48" s="17">
        <v>43536</v>
      </c>
      <c r="F48" s="24">
        <v>2224823.25</v>
      </c>
      <c r="G48" s="17">
        <v>43802</v>
      </c>
      <c r="H48" s="94">
        <v>30000</v>
      </c>
      <c r="I48" s="23" t="s">
        <v>17</v>
      </c>
      <c r="J48" s="80"/>
      <c r="K48" s="20">
        <f t="shared" si="0"/>
        <v>1.3484217229391142</v>
      </c>
      <c r="L48" s="21" t="s">
        <v>22</v>
      </c>
      <c r="M48" s="22"/>
    </row>
    <row r="49" spans="1:13" ht="20.100000000000001" customHeight="1" x14ac:dyDescent="0.25">
      <c r="A49" s="2" t="s">
        <v>125</v>
      </c>
      <c r="B49" s="83" t="s">
        <v>98</v>
      </c>
      <c r="C49" s="23" t="s">
        <v>20</v>
      </c>
      <c r="D49" s="21" t="s">
        <v>99</v>
      </c>
      <c r="E49" s="17">
        <v>43537</v>
      </c>
      <c r="F49" s="24">
        <v>1185251.07</v>
      </c>
      <c r="G49" s="17">
        <v>43798</v>
      </c>
      <c r="H49" s="94">
        <v>59262.55</v>
      </c>
      <c r="I49" s="23" t="s">
        <v>17</v>
      </c>
      <c r="J49" s="80"/>
      <c r="K49" s="20">
        <f t="shared" si="0"/>
        <v>4.9999997047039155</v>
      </c>
      <c r="L49" s="21" t="s">
        <v>22</v>
      </c>
      <c r="M49" s="22"/>
    </row>
    <row r="50" spans="1:13" ht="20.100000000000001" customHeight="1" x14ac:dyDescent="0.25">
      <c r="A50" s="2" t="s">
        <v>125</v>
      </c>
      <c r="B50" s="83" t="s">
        <v>100</v>
      </c>
      <c r="C50" s="23" t="s">
        <v>20</v>
      </c>
      <c r="D50" s="21" t="s">
        <v>101</v>
      </c>
      <c r="E50" s="17">
        <v>43545</v>
      </c>
      <c r="F50" s="24">
        <v>17264.28</v>
      </c>
      <c r="G50" s="17" t="s">
        <v>16</v>
      </c>
      <c r="H50" s="94">
        <v>-15704.16</v>
      </c>
      <c r="I50" s="23" t="s">
        <v>17</v>
      </c>
      <c r="J50" s="80"/>
      <c r="K50" s="20">
        <f t="shared" si="0"/>
        <v>-90.96330689724681</v>
      </c>
      <c r="L50" s="21" t="s">
        <v>40</v>
      </c>
      <c r="M50" s="22"/>
    </row>
    <row r="51" spans="1:13" ht="20.100000000000001" customHeight="1" x14ac:dyDescent="0.25">
      <c r="A51" s="2" t="s">
        <v>125</v>
      </c>
      <c r="B51" s="83" t="s">
        <v>102</v>
      </c>
      <c r="C51" s="23" t="s">
        <v>20</v>
      </c>
      <c r="D51" s="21" t="s">
        <v>103</v>
      </c>
      <c r="E51" s="17">
        <v>43617</v>
      </c>
      <c r="F51" s="24">
        <v>6746804.9000000004</v>
      </c>
      <c r="G51" s="17">
        <v>43829</v>
      </c>
      <c r="H51" s="94">
        <v>162288.74</v>
      </c>
      <c r="I51" s="23" t="s">
        <v>17</v>
      </c>
      <c r="J51" s="80"/>
      <c r="K51" s="20">
        <f t="shared" si="0"/>
        <v>2.4054162289471268</v>
      </c>
      <c r="L51" s="21" t="s">
        <v>22</v>
      </c>
      <c r="M51" s="22"/>
    </row>
    <row r="52" spans="1:13" ht="20.100000000000001" customHeight="1" x14ac:dyDescent="0.25">
      <c r="A52" s="2" t="s">
        <v>125</v>
      </c>
      <c r="B52" s="83" t="s">
        <v>104</v>
      </c>
      <c r="C52" s="23" t="s">
        <v>20</v>
      </c>
      <c r="D52" s="21" t="s">
        <v>105</v>
      </c>
      <c r="E52" s="17">
        <v>43617</v>
      </c>
      <c r="F52" s="24">
        <v>6193586.2199999997</v>
      </c>
      <c r="G52" s="17">
        <v>43818</v>
      </c>
      <c r="H52" s="94">
        <v>76153.08</v>
      </c>
      <c r="I52" s="23" t="s">
        <v>17</v>
      </c>
      <c r="J52" s="80"/>
      <c r="K52" s="20">
        <f t="shared" si="0"/>
        <v>1.2295474268863897</v>
      </c>
      <c r="L52" s="21" t="s">
        <v>22</v>
      </c>
      <c r="M52" s="22"/>
    </row>
    <row r="53" spans="1:13" ht="20.100000000000001" customHeight="1" x14ac:dyDescent="0.25">
      <c r="A53" s="2" t="s">
        <v>125</v>
      </c>
      <c r="B53" s="83" t="s">
        <v>106</v>
      </c>
      <c r="C53" s="23" t="s">
        <v>20</v>
      </c>
      <c r="D53" s="21" t="s">
        <v>107</v>
      </c>
      <c r="E53" s="17">
        <v>43617</v>
      </c>
      <c r="F53" s="24">
        <v>4755069.55</v>
      </c>
      <c r="G53" s="17">
        <v>43819</v>
      </c>
      <c r="H53" s="94">
        <v>675000</v>
      </c>
      <c r="I53" s="23" t="s">
        <v>17</v>
      </c>
      <c r="J53" s="80"/>
      <c r="K53" s="20">
        <f t="shared" si="0"/>
        <v>14.195375964584997</v>
      </c>
      <c r="L53" s="21" t="s">
        <v>22</v>
      </c>
      <c r="M53" s="22"/>
    </row>
    <row r="54" spans="1:13" ht="20.100000000000001" customHeight="1" x14ac:dyDescent="0.25">
      <c r="A54" s="2" t="s">
        <v>125</v>
      </c>
      <c r="B54" s="83" t="s">
        <v>108</v>
      </c>
      <c r="C54" s="23" t="s">
        <v>20</v>
      </c>
      <c r="D54" s="21" t="s">
        <v>109</v>
      </c>
      <c r="E54" s="17">
        <v>43617</v>
      </c>
      <c r="F54" s="24">
        <v>3725104.73</v>
      </c>
      <c r="G54" s="17">
        <v>43812</v>
      </c>
      <c r="H54" s="94">
        <v>32140.77</v>
      </c>
      <c r="I54" s="23" t="s">
        <v>17</v>
      </c>
      <c r="J54" s="80"/>
      <c r="K54" s="20">
        <f t="shared" si="0"/>
        <v>0.8628152046613734</v>
      </c>
      <c r="L54" s="21" t="s">
        <v>22</v>
      </c>
      <c r="M54" s="22"/>
    </row>
    <row r="55" spans="1:13" ht="20.100000000000001" customHeight="1" x14ac:dyDescent="0.25">
      <c r="A55" s="2" t="s">
        <v>125</v>
      </c>
      <c r="B55" s="83" t="s">
        <v>110</v>
      </c>
      <c r="C55" s="23" t="s">
        <v>20</v>
      </c>
      <c r="D55" s="21" t="s">
        <v>111</v>
      </c>
      <c r="E55" s="17">
        <v>43617</v>
      </c>
      <c r="F55" s="24">
        <v>3015253</v>
      </c>
      <c r="G55" s="17">
        <v>43829</v>
      </c>
      <c r="H55" s="94">
        <v>40000</v>
      </c>
      <c r="I55" s="23" t="s">
        <v>17</v>
      </c>
      <c r="J55" s="80"/>
      <c r="K55" s="20">
        <f t="shared" si="0"/>
        <v>1.3265885151262597</v>
      </c>
      <c r="L55" s="21" t="s">
        <v>22</v>
      </c>
      <c r="M55" s="22"/>
    </row>
    <row r="56" spans="1:13" ht="20.100000000000001" customHeight="1" x14ac:dyDescent="0.25">
      <c r="A56" s="2" t="s">
        <v>125</v>
      </c>
      <c r="B56" s="83" t="s">
        <v>112</v>
      </c>
      <c r="C56" s="23" t="s">
        <v>20</v>
      </c>
      <c r="D56" s="21" t="s">
        <v>113</v>
      </c>
      <c r="E56" s="17">
        <v>43619</v>
      </c>
      <c r="F56" s="24">
        <v>4770767.3099999996</v>
      </c>
      <c r="G56" s="17" t="s">
        <v>16</v>
      </c>
      <c r="H56" s="94" t="s">
        <v>114</v>
      </c>
      <c r="I56" s="23" t="s">
        <v>17</v>
      </c>
      <c r="J56" s="80"/>
      <c r="K56" s="20">
        <v>0</v>
      </c>
      <c r="L56" s="26" t="s">
        <v>115</v>
      </c>
      <c r="M56" s="22"/>
    </row>
    <row r="57" spans="1:13" ht="20.100000000000001" customHeight="1" x14ac:dyDescent="0.25">
      <c r="A57" s="2" t="s">
        <v>125</v>
      </c>
      <c r="B57" s="83" t="s">
        <v>116</v>
      </c>
      <c r="C57" s="23" t="s">
        <v>20</v>
      </c>
      <c r="D57" s="21" t="s">
        <v>117</v>
      </c>
      <c r="E57" s="17">
        <v>43619</v>
      </c>
      <c r="F57" s="24">
        <v>6109022.4400000004</v>
      </c>
      <c r="G57" s="17" t="s">
        <v>16</v>
      </c>
      <c r="H57" s="94" t="s">
        <v>114</v>
      </c>
      <c r="I57" s="23" t="s">
        <v>17</v>
      </c>
      <c r="J57" s="80"/>
      <c r="K57" s="20">
        <v>0</v>
      </c>
      <c r="L57" s="26" t="s">
        <v>115</v>
      </c>
      <c r="M57" s="22"/>
    </row>
    <row r="58" spans="1:13" ht="20.100000000000001" customHeight="1" x14ac:dyDescent="0.25">
      <c r="A58" s="2" t="s">
        <v>125</v>
      </c>
      <c r="B58" s="83" t="s">
        <v>118</v>
      </c>
      <c r="C58" s="23" t="s">
        <v>20</v>
      </c>
      <c r="D58" s="21" t="s">
        <v>119</v>
      </c>
      <c r="E58" s="17">
        <v>43685</v>
      </c>
      <c r="F58" s="24">
        <v>9212.8799999999992</v>
      </c>
      <c r="G58" s="17" t="s">
        <v>120</v>
      </c>
      <c r="H58" s="95">
        <v>1610.05</v>
      </c>
      <c r="I58" s="23" t="s">
        <v>17</v>
      </c>
      <c r="J58" s="80"/>
      <c r="K58" s="20">
        <f t="shared" si="0"/>
        <v>17.476076970502167</v>
      </c>
      <c r="L58" s="21" t="s">
        <v>121</v>
      </c>
      <c r="M58" s="22"/>
    </row>
    <row r="59" spans="1:13" ht="20.100000000000001" customHeight="1" x14ac:dyDescent="0.25">
      <c r="A59" s="2" t="s">
        <v>125</v>
      </c>
      <c r="B59" s="83" t="s">
        <v>122</v>
      </c>
      <c r="C59" s="23" t="s">
        <v>73</v>
      </c>
      <c r="D59" s="21" t="s">
        <v>123</v>
      </c>
      <c r="E59" s="17">
        <v>43738</v>
      </c>
      <c r="F59" s="24">
        <v>155241.57999999999</v>
      </c>
      <c r="G59" s="29" t="s">
        <v>16</v>
      </c>
      <c r="H59" s="94">
        <v>15000</v>
      </c>
      <c r="I59" s="23" t="s">
        <v>17</v>
      </c>
      <c r="J59" s="80"/>
      <c r="K59" s="20">
        <f t="shared" si="0"/>
        <v>9.6623597878867251</v>
      </c>
      <c r="L59" s="21" t="s">
        <v>22</v>
      </c>
      <c r="M59" s="22"/>
    </row>
    <row r="60" spans="1:13" s="1" customFormat="1" ht="20.100000000000001" customHeight="1" x14ac:dyDescent="0.25">
      <c r="A60" s="33" t="s">
        <v>128</v>
      </c>
      <c r="B60" s="144" t="s">
        <v>126</v>
      </c>
      <c r="C60" s="15" t="s">
        <v>20</v>
      </c>
      <c r="D60" s="16" t="s">
        <v>127</v>
      </c>
      <c r="E60" s="17">
        <v>42676</v>
      </c>
      <c r="F60" s="18">
        <v>680842.23999999999</v>
      </c>
      <c r="G60" s="17" t="s">
        <v>16</v>
      </c>
      <c r="H60" s="96">
        <v>-75000</v>
      </c>
      <c r="I60" s="32" t="s">
        <v>17</v>
      </c>
      <c r="J60" s="67"/>
      <c r="K60" s="20">
        <f>H60/F60*100</f>
        <v>-11.015767764350226</v>
      </c>
      <c r="L60" s="16" t="s">
        <v>40</v>
      </c>
    </row>
    <row r="61" spans="1:13" ht="20.100000000000001" customHeight="1" x14ac:dyDescent="0.25">
      <c r="A61" s="16" t="s">
        <v>132</v>
      </c>
      <c r="B61" s="145" t="s">
        <v>129</v>
      </c>
      <c r="C61" s="23" t="s">
        <v>20</v>
      </c>
      <c r="D61" s="21" t="s">
        <v>130</v>
      </c>
      <c r="E61" s="17">
        <v>43556</v>
      </c>
      <c r="F61" s="24">
        <v>206506.66</v>
      </c>
      <c r="G61" s="17" t="s">
        <v>16</v>
      </c>
      <c r="H61" s="94">
        <v>40543.07</v>
      </c>
      <c r="I61" s="19" t="s">
        <v>17</v>
      </c>
      <c r="J61" s="80"/>
      <c r="K61" s="20">
        <f t="shared" ref="K61" si="1">H61/F61*100</f>
        <v>19.632814747960186</v>
      </c>
      <c r="L61" s="26" t="s">
        <v>131</v>
      </c>
    </row>
    <row r="62" spans="1:13" s="1" customFormat="1" ht="20.100000000000001" customHeight="1" x14ac:dyDescent="0.25">
      <c r="A62" s="33" t="s">
        <v>139</v>
      </c>
      <c r="B62" s="144" t="s">
        <v>133</v>
      </c>
      <c r="C62" s="15" t="s">
        <v>20</v>
      </c>
      <c r="D62" s="16" t="s">
        <v>134</v>
      </c>
      <c r="E62" s="17">
        <v>43528</v>
      </c>
      <c r="F62" s="18">
        <v>6050</v>
      </c>
      <c r="G62" s="37">
        <v>43649</v>
      </c>
      <c r="H62" s="96">
        <v>605</v>
      </c>
      <c r="I62" s="32" t="s">
        <v>17</v>
      </c>
      <c r="J62" s="67"/>
      <c r="K62" s="20">
        <f>H62/F62*100</f>
        <v>10</v>
      </c>
      <c r="L62" s="16" t="s">
        <v>22</v>
      </c>
    </row>
    <row r="63" spans="1:13" s="1" customFormat="1" ht="20.100000000000001" customHeight="1" x14ac:dyDescent="0.25">
      <c r="A63" s="33" t="s">
        <v>139</v>
      </c>
      <c r="B63" s="144" t="s">
        <v>136</v>
      </c>
      <c r="C63" s="15" t="s">
        <v>20</v>
      </c>
      <c r="D63" s="16" t="s">
        <v>137</v>
      </c>
      <c r="E63" s="17">
        <v>43776</v>
      </c>
      <c r="F63" s="18">
        <v>127050</v>
      </c>
      <c r="G63" s="37">
        <v>43776</v>
      </c>
      <c r="H63" s="97">
        <v>0</v>
      </c>
      <c r="I63" s="32" t="s">
        <v>17</v>
      </c>
      <c r="J63" s="15"/>
      <c r="K63" s="20">
        <f t="shared" ref="K63:K70" si="2">H63/F63*100</f>
        <v>0</v>
      </c>
      <c r="L63" s="38" t="s">
        <v>138</v>
      </c>
    </row>
    <row r="64" spans="1:13" ht="20.100000000000001" customHeight="1" x14ac:dyDescent="0.25">
      <c r="A64" s="151" t="s">
        <v>248</v>
      </c>
      <c r="B64" s="145" t="s">
        <v>141</v>
      </c>
      <c r="C64" s="23" t="s">
        <v>20</v>
      </c>
      <c r="D64" s="21" t="s">
        <v>142</v>
      </c>
      <c r="E64" s="39">
        <v>42815</v>
      </c>
      <c r="F64" s="24">
        <v>125135.3</v>
      </c>
      <c r="G64" s="23" t="s">
        <v>16</v>
      </c>
      <c r="H64" s="94">
        <v>10828.8</v>
      </c>
      <c r="I64" s="19" t="s">
        <v>17</v>
      </c>
      <c r="J64" s="23"/>
      <c r="K64" s="40">
        <f t="shared" si="2"/>
        <v>8.6536732640589822</v>
      </c>
      <c r="L64" s="26" t="s">
        <v>22</v>
      </c>
    </row>
    <row r="65" spans="1:12" ht="20.100000000000001" customHeight="1" x14ac:dyDescent="0.25">
      <c r="A65" s="151" t="s">
        <v>248</v>
      </c>
      <c r="B65" s="145" t="s">
        <v>143</v>
      </c>
      <c r="C65" s="23" t="s">
        <v>20</v>
      </c>
      <c r="D65" s="21" t="s">
        <v>144</v>
      </c>
      <c r="E65" s="39">
        <v>43033</v>
      </c>
      <c r="F65" s="24">
        <v>1582394.64</v>
      </c>
      <c r="G65" s="23" t="s">
        <v>16</v>
      </c>
      <c r="H65" s="94">
        <v>107859.97</v>
      </c>
      <c r="I65" s="19" t="s">
        <v>17</v>
      </c>
      <c r="J65" s="23"/>
      <c r="K65" s="40">
        <f t="shared" si="2"/>
        <v>6.8162497062047684</v>
      </c>
      <c r="L65" s="26" t="s">
        <v>22</v>
      </c>
    </row>
    <row r="66" spans="1:12" ht="20.100000000000001" customHeight="1" x14ac:dyDescent="0.25">
      <c r="A66" s="151" t="s">
        <v>248</v>
      </c>
      <c r="B66" s="145" t="s">
        <v>145</v>
      </c>
      <c r="C66" s="23" t="s">
        <v>20</v>
      </c>
      <c r="D66" s="21" t="s">
        <v>144</v>
      </c>
      <c r="E66" s="39">
        <v>43033</v>
      </c>
      <c r="F66" s="24">
        <v>1582394.64</v>
      </c>
      <c r="G66" s="23" t="s">
        <v>16</v>
      </c>
      <c r="H66" s="94">
        <v>30476.12</v>
      </c>
      <c r="I66" s="19" t="s">
        <v>17</v>
      </c>
      <c r="J66" s="23"/>
      <c r="K66" s="40">
        <f t="shared" si="2"/>
        <v>1.925949395278538</v>
      </c>
      <c r="L66" s="26" t="s">
        <v>22</v>
      </c>
    </row>
    <row r="67" spans="1:12" ht="20.100000000000001" customHeight="1" x14ac:dyDescent="0.25">
      <c r="A67" s="151" t="s">
        <v>248</v>
      </c>
      <c r="B67" s="145" t="s">
        <v>146</v>
      </c>
      <c r="C67" s="23" t="s">
        <v>20</v>
      </c>
      <c r="D67" s="21" t="s">
        <v>147</v>
      </c>
      <c r="E67" s="39">
        <v>43131</v>
      </c>
      <c r="F67" s="24">
        <v>249853.6</v>
      </c>
      <c r="G67" s="39">
        <v>43539</v>
      </c>
      <c r="H67" s="94">
        <v>0</v>
      </c>
      <c r="I67" s="19" t="s">
        <v>17</v>
      </c>
      <c r="J67" s="23"/>
      <c r="K67" s="40">
        <f t="shared" si="2"/>
        <v>0</v>
      </c>
      <c r="L67" s="35" t="s">
        <v>148</v>
      </c>
    </row>
    <row r="68" spans="1:12" ht="20.100000000000001" customHeight="1" x14ac:dyDescent="0.25">
      <c r="A68" s="151" t="s">
        <v>248</v>
      </c>
      <c r="B68" s="145" t="s">
        <v>149</v>
      </c>
      <c r="C68" s="23" t="s">
        <v>20</v>
      </c>
      <c r="D68" s="21" t="s">
        <v>150</v>
      </c>
      <c r="E68" s="17">
        <v>43515</v>
      </c>
      <c r="F68" s="24">
        <v>11021334.34</v>
      </c>
      <c r="G68" s="34" t="s">
        <v>16</v>
      </c>
      <c r="H68" s="94">
        <v>-642911.17000000004</v>
      </c>
      <c r="I68" s="19" t="s">
        <v>17</v>
      </c>
      <c r="J68" s="23"/>
      <c r="K68" s="40">
        <f t="shared" si="2"/>
        <v>-5.8333333348455518</v>
      </c>
      <c r="L68" s="26" t="s">
        <v>40</v>
      </c>
    </row>
    <row r="69" spans="1:12" ht="20.100000000000001" customHeight="1" x14ac:dyDescent="0.25">
      <c r="A69" s="151" t="s">
        <v>248</v>
      </c>
      <c r="B69" s="145" t="s">
        <v>151</v>
      </c>
      <c r="C69" s="23" t="s">
        <v>20</v>
      </c>
      <c r="D69" s="21" t="s">
        <v>152</v>
      </c>
      <c r="E69" s="17">
        <v>43557</v>
      </c>
      <c r="F69" s="24">
        <v>18876</v>
      </c>
      <c r="G69" s="23" t="s">
        <v>16</v>
      </c>
      <c r="H69" s="94">
        <v>0</v>
      </c>
      <c r="I69" s="19">
        <v>0</v>
      </c>
      <c r="J69" s="23"/>
      <c r="K69" s="40">
        <f t="shared" si="2"/>
        <v>0</v>
      </c>
      <c r="L69" s="35" t="s">
        <v>153</v>
      </c>
    </row>
    <row r="70" spans="1:12" ht="20.100000000000001" customHeight="1" x14ac:dyDescent="0.25">
      <c r="A70" s="151" t="s">
        <v>248</v>
      </c>
      <c r="B70" s="145" t="s">
        <v>154</v>
      </c>
      <c r="C70" s="23" t="s">
        <v>30</v>
      </c>
      <c r="D70" s="21" t="s">
        <v>155</v>
      </c>
      <c r="E70" s="17">
        <v>43703</v>
      </c>
      <c r="F70" s="24">
        <v>164424.85999999999</v>
      </c>
      <c r="G70" s="39">
        <v>43809</v>
      </c>
      <c r="H70" s="94">
        <v>12829.33</v>
      </c>
      <c r="I70" s="19" t="s">
        <v>17</v>
      </c>
      <c r="J70" s="23"/>
      <c r="K70" s="40">
        <f t="shared" si="2"/>
        <v>7.8025488359850206</v>
      </c>
      <c r="L70" s="26" t="s">
        <v>22</v>
      </c>
    </row>
    <row r="71" spans="1:12" ht="20.100000000000001" customHeight="1" x14ac:dyDescent="0.25">
      <c r="A71" s="2" t="s">
        <v>159</v>
      </c>
      <c r="B71" s="144">
        <v>18003713</v>
      </c>
      <c r="C71" s="15" t="s">
        <v>20</v>
      </c>
      <c r="D71" s="41" t="s">
        <v>156</v>
      </c>
      <c r="E71" s="37">
        <v>43677</v>
      </c>
      <c r="F71" s="42">
        <v>503536.1</v>
      </c>
      <c r="G71" s="37">
        <v>43755</v>
      </c>
      <c r="H71" s="89">
        <v>177706.79</v>
      </c>
      <c r="I71" s="67" t="s">
        <v>135</v>
      </c>
      <c r="J71" s="56"/>
      <c r="K71" s="43">
        <f>H71/F71</f>
        <v>0.35291767561451903</v>
      </c>
    </row>
    <row r="72" spans="1:12" ht="20.100000000000001" customHeight="1" x14ac:dyDescent="0.25">
      <c r="A72" s="2" t="s">
        <v>159</v>
      </c>
      <c r="B72" s="144">
        <v>19002901</v>
      </c>
      <c r="C72" s="15" t="s">
        <v>20</v>
      </c>
      <c r="D72" s="41" t="s">
        <v>157</v>
      </c>
      <c r="E72" s="37">
        <v>43768</v>
      </c>
      <c r="F72" s="42">
        <v>332000</v>
      </c>
      <c r="G72" s="37">
        <v>43788</v>
      </c>
      <c r="H72" s="89">
        <v>6916.66</v>
      </c>
      <c r="I72" s="67" t="s">
        <v>135</v>
      </c>
      <c r="J72" s="56"/>
      <c r="K72" s="43">
        <f t="shared" ref="K72:K73" si="3">H72/F72</f>
        <v>2.0833313253012048E-2</v>
      </c>
    </row>
    <row r="73" spans="1:12" s="1" customFormat="1" ht="20.100000000000001" customHeight="1" x14ac:dyDescent="0.25">
      <c r="A73" s="16" t="s">
        <v>159</v>
      </c>
      <c r="B73" s="144">
        <v>19002770</v>
      </c>
      <c r="C73" s="15" t="s">
        <v>20</v>
      </c>
      <c r="D73" s="44" t="s">
        <v>158</v>
      </c>
      <c r="E73" s="37">
        <v>43804</v>
      </c>
      <c r="F73" s="42">
        <v>85498.6</v>
      </c>
      <c r="G73" s="37">
        <v>43818</v>
      </c>
      <c r="H73" s="89">
        <v>9406.7999999999993</v>
      </c>
      <c r="I73" s="67" t="s">
        <v>135</v>
      </c>
      <c r="J73" s="56"/>
      <c r="K73" s="43">
        <f t="shared" si="3"/>
        <v>0.11002285417538998</v>
      </c>
    </row>
    <row r="74" spans="1:12" s="1" customFormat="1" ht="20.100000000000001" customHeight="1" x14ac:dyDescent="0.25">
      <c r="A74" s="16" t="s">
        <v>204</v>
      </c>
      <c r="B74" s="144">
        <v>18002285</v>
      </c>
      <c r="C74" s="15" t="s">
        <v>30</v>
      </c>
      <c r="D74" s="62" t="s">
        <v>160</v>
      </c>
      <c r="E74" s="50" t="s">
        <v>161</v>
      </c>
      <c r="F74" s="51">
        <v>120028.5</v>
      </c>
      <c r="G74" s="52" t="s">
        <v>162</v>
      </c>
      <c r="H74" s="98">
        <v>24005.7</v>
      </c>
      <c r="I74" s="52" t="s">
        <v>163</v>
      </c>
      <c r="J74" s="53"/>
      <c r="K74" s="59">
        <f>(H74/F74)</f>
        <v>0.2</v>
      </c>
    </row>
    <row r="75" spans="1:12" s="1" customFormat="1" ht="20.100000000000001" customHeight="1" x14ac:dyDescent="0.25">
      <c r="A75" s="16" t="s">
        <v>204</v>
      </c>
      <c r="B75" s="144">
        <v>16001721</v>
      </c>
      <c r="C75" s="15" t="s">
        <v>20</v>
      </c>
      <c r="D75" s="62" t="s">
        <v>164</v>
      </c>
      <c r="E75" s="15" t="s">
        <v>165</v>
      </c>
      <c r="F75" s="63">
        <v>775473.85</v>
      </c>
      <c r="G75" s="15" t="s">
        <v>166</v>
      </c>
      <c r="H75" s="89">
        <v>21000</v>
      </c>
      <c r="I75" s="15" t="s">
        <v>163</v>
      </c>
      <c r="J75" s="56"/>
      <c r="K75" s="59">
        <f t="shared" ref="K75:K87" si="4">(H75/F75)</f>
        <v>2.7080216824848447E-2</v>
      </c>
    </row>
    <row r="76" spans="1:12" s="1" customFormat="1" ht="20.100000000000001" customHeight="1" x14ac:dyDescent="0.25">
      <c r="A76" s="16" t="s">
        <v>204</v>
      </c>
      <c r="B76" s="144">
        <v>18004961</v>
      </c>
      <c r="C76" s="15" t="s">
        <v>167</v>
      </c>
      <c r="D76" s="62" t="s">
        <v>168</v>
      </c>
      <c r="E76" s="15" t="s">
        <v>169</v>
      </c>
      <c r="F76" s="63">
        <v>73928.789999999994</v>
      </c>
      <c r="G76" s="15" t="s">
        <v>170</v>
      </c>
      <c r="H76" s="89">
        <v>20500</v>
      </c>
      <c r="I76" s="15" t="s">
        <v>163</v>
      </c>
      <c r="J76" s="56"/>
      <c r="K76" s="59">
        <f t="shared" si="4"/>
        <v>0.27729386616499474</v>
      </c>
    </row>
    <row r="77" spans="1:12" s="1" customFormat="1" ht="20.100000000000001" customHeight="1" x14ac:dyDescent="0.25">
      <c r="A77" s="16" t="s">
        <v>204</v>
      </c>
      <c r="B77" s="144">
        <v>16002516</v>
      </c>
      <c r="C77" s="15" t="s">
        <v>20</v>
      </c>
      <c r="D77" s="62" t="s">
        <v>171</v>
      </c>
      <c r="E77" s="15" t="s">
        <v>172</v>
      </c>
      <c r="F77" s="63">
        <v>17374923.699999999</v>
      </c>
      <c r="G77" s="15" t="s">
        <v>173</v>
      </c>
      <c r="H77" s="89">
        <v>40000</v>
      </c>
      <c r="I77" s="15" t="s">
        <v>163</v>
      </c>
      <c r="J77" s="56"/>
      <c r="K77" s="59" t="e">
        <f>H77/($E$13+$E$14+$E$15)</f>
        <v>#VALUE!</v>
      </c>
    </row>
    <row r="78" spans="1:12" s="1" customFormat="1" ht="20.100000000000001" customHeight="1" x14ac:dyDescent="0.25">
      <c r="A78" s="16" t="s">
        <v>204</v>
      </c>
      <c r="B78" s="144">
        <v>16002517</v>
      </c>
      <c r="C78" s="15" t="s">
        <v>20</v>
      </c>
      <c r="D78" s="62" t="s">
        <v>174</v>
      </c>
      <c r="E78" s="15" t="s">
        <v>172</v>
      </c>
      <c r="F78" s="63">
        <v>17641863.600000001</v>
      </c>
      <c r="G78" s="15" t="s">
        <v>173</v>
      </c>
      <c r="H78" s="89">
        <v>160000</v>
      </c>
      <c r="I78" s="15" t="s">
        <v>163</v>
      </c>
      <c r="J78" s="56"/>
      <c r="K78" s="59" t="e">
        <f t="shared" ref="K78:K79" si="5">H78/($E$13+$E$14+$E$15)</f>
        <v>#VALUE!</v>
      </c>
    </row>
    <row r="79" spans="1:12" s="1" customFormat="1" ht="20.100000000000001" customHeight="1" x14ac:dyDescent="0.25">
      <c r="A79" s="16" t="s">
        <v>204</v>
      </c>
      <c r="B79" s="144">
        <v>16002518</v>
      </c>
      <c r="C79" s="15" t="s">
        <v>20</v>
      </c>
      <c r="D79" s="62" t="s">
        <v>175</v>
      </c>
      <c r="E79" s="15" t="s">
        <v>172</v>
      </c>
      <c r="F79" s="63">
        <v>21083212.699999999</v>
      </c>
      <c r="G79" s="15" t="s">
        <v>173</v>
      </c>
      <c r="H79" s="89">
        <v>20000</v>
      </c>
      <c r="I79" s="15" t="s">
        <v>163</v>
      </c>
      <c r="J79" s="56"/>
      <c r="K79" s="59" t="e">
        <f t="shared" si="5"/>
        <v>#VALUE!</v>
      </c>
    </row>
    <row r="80" spans="1:12" s="1" customFormat="1" ht="20.100000000000001" customHeight="1" x14ac:dyDescent="0.25">
      <c r="A80" s="16" t="s">
        <v>204</v>
      </c>
      <c r="B80" s="144">
        <v>16005605</v>
      </c>
      <c r="C80" s="15" t="s">
        <v>20</v>
      </c>
      <c r="D80" s="62" t="s">
        <v>176</v>
      </c>
      <c r="E80" s="15" t="s">
        <v>177</v>
      </c>
      <c r="F80" s="63">
        <v>323000</v>
      </c>
      <c r="G80" s="15" t="s">
        <v>178</v>
      </c>
      <c r="H80" s="89">
        <v>32300</v>
      </c>
      <c r="I80" s="15" t="s">
        <v>163</v>
      </c>
      <c r="J80" s="56"/>
      <c r="K80" s="59">
        <f t="shared" si="4"/>
        <v>0.1</v>
      </c>
    </row>
    <row r="81" spans="1:11" s="1" customFormat="1" ht="20.100000000000001" customHeight="1" x14ac:dyDescent="0.25">
      <c r="A81" s="16" t="s">
        <v>204</v>
      </c>
      <c r="B81" s="144">
        <v>14003093</v>
      </c>
      <c r="C81" s="15" t="s">
        <v>20</v>
      </c>
      <c r="D81" s="62" t="s">
        <v>179</v>
      </c>
      <c r="E81" s="15" t="s">
        <v>180</v>
      </c>
      <c r="F81" s="63">
        <v>103512021.28</v>
      </c>
      <c r="G81" s="15" t="s">
        <v>181</v>
      </c>
      <c r="H81" s="89">
        <v>54132.1</v>
      </c>
      <c r="I81" s="15" t="s">
        <v>163</v>
      </c>
      <c r="J81" s="56"/>
      <c r="K81" s="59">
        <f t="shared" si="4"/>
        <v>5.2295471898450015E-4</v>
      </c>
    </row>
    <row r="82" spans="1:11" s="1" customFormat="1" ht="20.100000000000001" customHeight="1" x14ac:dyDescent="0.25">
      <c r="A82" s="16" t="s">
        <v>204</v>
      </c>
      <c r="B82" s="144">
        <v>17006454</v>
      </c>
      <c r="C82" s="15" t="s">
        <v>20</v>
      </c>
      <c r="D82" s="62" t="s">
        <v>182</v>
      </c>
      <c r="E82" s="15" t="s">
        <v>183</v>
      </c>
      <c r="F82" s="63">
        <v>3384216.51</v>
      </c>
      <c r="G82" s="15" t="s">
        <v>181</v>
      </c>
      <c r="H82" s="89">
        <v>100000</v>
      </c>
      <c r="I82" s="15" t="s">
        <v>163</v>
      </c>
      <c r="J82" s="56"/>
      <c r="K82" s="59">
        <f t="shared" si="4"/>
        <v>2.9548936867517382E-2</v>
      </c>
    </row>
    <row r="83" spans="1:11" s="1" customFormat="1" ht="20.100000000000001" customHeight="1" x14ac:dyDescent="0.25">
      <c r="A83" s="16" t="s">
        <v>204</v>
      </c>
      <c r="B83" s="146" t="s">
        <v>184</v>
      </c>
      <c r="C83" s="15" t="s">
        <v>20</v>
      </c>
      <c r="D83" s="62" t="s">
        <v>185</v>
      </c>
      <c r="E83" s="15" t="s">
        <v>186</v>
      </c>
      <c r="F83" s="63">
        <v>299101320.39999998</v>
      </c>
      <c r="G83" s="15" t="s">
        <v>181</v>
      </c>
      <c r="H83" s="89">
        <v>2449493.09</v>
      </c>
      <c r="I83" s="15"/>
      <c r="J83" s="56" t="s">
        <v>163</v>
      </c>
      <c r="K83" s="59">
        <f>H83/($E$19+$E$20+$E$21+$E$22)</f>
        <v>14.271773853360678</v>
      </c>
    </row>
    <row r="84" spans="1:11" s="1" customFormat="1" ht="20.100000000000001" customHeight="1" x14ac:dyDescent="0.25">
      <c r="A84" s="16" t="s">
        <v>204</v>
      </c>
      <c r="B84" s="146" t="s">
        <v>187</v>
      </c>
      <c r="C84" s="15" t="s">
        <v>20</v>
      </c>
      <c r="D84" s="62" t="s">
        <v>188</v>
      </c>
      <c r="E84" s="15" t="s">
        <v>186</v>
      </c>
      <c r="F84" s="63">
        <v>797482894.15999997</v>
      </c>
      <c r="G84" s="15" t="s">
        <v>181</v>
      </c>
      <c r="H84" s="89">
        <v>2443861.42</v>
      </c>
      <c r="I84" s="15"/>
      <c r="J84" s="56" t="s">
        <v>163</v>
      </c>
      <c r="K84" s="59">
        <f t="shared" ref="K84:K86" si="6">H84/($E$19+$E$20+$E$21+$E$22)</f>
        <v>14.238961382492775</v>
      </c>
    </row>
    <row r="85" spans="1:11" s="1" customFormat="1" ht="20.100000000000001" customHeight="1" x14ac:dyDescent="0.25">
      <c r="A85" s="16" t="s">
        <v>204</v>
      </c>
      <c r="B85" s="146" t="s">
        <v>189</v>
      </c>
      <c r="C85" s="15" t="s">
        <v>20</v>
      </c>
      <c r="D85" s="62" t="s">
        <v>190</v>
      </c>
      <c r="E85" s="15" t="s">
        <v>186</v>
      </c>
      <c r="F85" s="63">
        <v>407731830.45999998</v>
      </c>
      <c r="G85" s="15" t="s">
        <v>181</v>
      </c>
      <c r="H85" s="89">
        <v>2112682.91</v>
      </c>
      <c r="I85" s="15"/>
      <c r="J85" s="56" t="s">
        <v>163</v>
      </c>
      <c r="K85" s="59">
        <f t="shared" si="6"/>
        <v>12.309376514869022</v>
      </c>
    </row>
    <row r="86" spans="1:11" s="1" customFormat="1" ht="20.100000000000001" customHeight="1" x14ac:dyDescent="0.25">
      <c r="A86" s="16" t="s">
        <v>204</v>
      </c>
      <c r="B86" s="146" t="s">
        <v>191</v>
      </c>
      <c r="C86" s="15" t="s">
        <v>20</v>
      </c>
      <c r="D86" s="62" t="s">
        <v>192</v>
      </c>
      <c r="E86" s="15" t="s">
        <v>186</v>
      </c>
      <c r="F86" s="63">
        <v>490108976.24000001</v>
      </c>
      <c r="G86" s="15" t="s">
        <v>181</v>
      </c>
      <c r="H86" s="89">
        <v>977114.1</v>
      </c>
      <c r="I86" s="15"/>
      <c r="J86" s="56" t="s">
        <v>163</v>
      </c>
      <c r="K86" s="59">
        <f t="shared" si="6"/>
        <v>5.6930764659271</v>
      </c>
    </row>
    <row r="87" spans="1:11" s="1" customFormat="1" ht="20.100000000000001" customHeight="1" x14ac:dyDescent="0.25">
      <c r="A87" s="16" t="s">
        <v>204</v>
      </c>
      <c r="B87" s="144">
        <v>17005534</v>
      </c>
      <c r="C87" s="15" t="s">
        <v>20</v>
      </c>
      <c r="D87" s="62" t="s">
        <v>193</v>
      </c>
      <c r="E87" s="15" t="s">
        <v>194</v>
      </c>
      <c r="F87" s="63">
        <v>4400000</v>
      </c>
      <c r="G87" s="15" t="s">
        <v>181</v>
      </c>
      <c r="H87" s="89">
        <v>299670.57</v>
      </c>
      <c r="I87" s="15" t="s">
        <v>163</v>
      </c>
      <c r="J87" s="56"/>
      <c r="K87" s="59">
        <f t="shared" si="4"/>
        <v>6.8106947727272729E-2</v>
      </c>
    </row>
    <row r="88" spans="1:11" s="1" customFormat="1" ht="20.100000000000001" customHeight="1" x14ac:dyDescent="0.25">
      <c r="A88" s="16" t="s">
        <v>204</v>
      </c>
      <c r="B88" s="144">
        <v>16002516</v>
      </c>
      <c r="C88" s="15" t="s">
        <v>20</v>
      </c>
      <c r="D88" s="62" t="s">
        <v>171</v>
      </c>
      <c r="E88" s="15" t="s">
        <v>172</v>
      </c>
      <c r="F88" s="63">
        <v>17374923.699999999</v>
      </c>
      <c r="G88" s="15" t="s">
        <v>195</v>
      </c>
      <c r="H88" s="89">
        <v>40000</v>
      </c>
      <c r="I88" s="15" t="s">
        <v>163</v>
      </c>
      <c r="J88" s="56"/>
      <c r="K88" s="60">
        <f>H88/($E$24+$E$25+$E$26)</f>
        <v>0.31074236350641682</v>
      </c>
    </row>
    <row r="89" spans="1:11" s="1" customFormat="1" ht="20.100000000000001" customHeight="1" x14ac:dyDescent="0.25">
      <c r="A89" s="16" t="s">
        <v>204</v>
      </c>
      <c r="B89" s="144">
        <v>16002517</v>
      </c>
      <c r="C89" s="15" t="s">
        <v>20</v>
      </c>
      <c r="D89" s="62" t="s">
        <v>174</v>
      </c>
      <c r="E89" s="15" t="s">
        <v>172</v>
      </c>
      <c r="F89" s="63">
        <v>17641863.600000001</v>
      </c>
      <c r="G89" s="15" t="s">
        <v>195</v>
      </c>
      <c r="H89" s="89">
        <v>80000</v>
      </c>
      <c r="I89" s="15" t="s">
        <v>163</v>
      </c>
      <c r="J89" s="56"/>
      <c r="K89" s="60">
        <f t="shared" ref="K89:K90" si="7">H89/($E$24+$E$25+$E$26)</f>
        <v>0.62148472701283364</v>
      </c>
    </row>
    <row r="90" spans="1:11" s="1" customFormat="1" ht="20.100000000000001" customHeight="1" x14ac:dyDescent="0.25">
      <c r="A90" s="16" t="s">
        <v>204</v>
      </c>
      <c r="B90" s="144">
        <v>16002518</v>
      </c>
      <c r="C90" s="15" t="s">
        <v>20</v>
      </c>
      <c r="D90" s="62" t="s">
        <v>175</v>
      </c>
      <c r="E90" s="15" t="s">
        <v>172</v>
      </c>
      <c r="F90" s="63">
        <v>21083212.699999999</v>
      </c>
      <c r="G90" s="15" t="s">
        <v>195</v>
      </c>
      <c r="H90" s="98">
        <v>10000</v>
      </c>
      <c r="I90" s="52" t="s">
        <v>163</v>
      </c>
      <c r="J90" s="53"/>
      <c r="K90" s="60">
        <f t="shared" si="7"/>
        <v>7.7685590876604205E-2</v>
      </c>
    </row>
    <row r="91" spans="1:11" s="1" customFormat="1" ht="20.100000000000001" customHeight="1" x14ac:dyDescent="0.25">
      <c r="A91" s="16" t="s">
        <v>204</v>
      </c>
      <c r="B91" s="144">
        <v>18000071</v>
      </c>
      <c r="C91" s="15" t="s">
        <v>20</v>
      </c>
      <c r="D91" s="62" t="s">
        <v>196</v>
      </c>
      <c r="E91" s="15" t="s">
        <v>197</v>
      </c>
      <c r="F91" s="63">
        <v>437233.5</v>
      </c>
      <c r="G91" s="15" t="s">
        <v>197</v>
      </c>
      <c r="H91" s="89">
        <v>53308</v>
      </c>
      <c r="I91" s="15" t="s">
        <v>163</v>
      </c>
      <c r="J91" s="56"/>
      <c r="K91" s="60">
        <f>H91/F91</f>
        <v>0.12192112452499637</v>
      </c>
    </row>
    <row r="92" spans="1:11" s="1" customFormat="1" ht="20.100000000000001" customHeight="1" x14ac:dyDescent="0.25">
      <c r="A92" s="16" t="s">
        <v>204</v>
      </c>
      <c r="B92" s="144">
        <v>16006080</v>
      </c>
      <c r="C92" s="15" t="s">
        <v>20</v>
      </c>
      <c r="D92" s="62" t="s">
        <v>198</v>
      </c>
      <c r="E92" s="15" t="s">
        <v>199</v>
      </c>
      <c r="F92" s="63">
        <v>14018532.48</v>
      </c>
      <c r="G92" s="15" t="s">
        <v>195</v>
      </c>
      <c r="H92" s="89">
        <v>650000</v>
      </c>
      <c r="I92" s="15" t="s">
        <v>163</v>
      </c>
      <c r="J92" s="56"/>
      <c r="K92" s="60">
        <f>H92/($E$28+$E$29)</f>
        <v>7.5743451104689106</v>
      </c>
    </row>
    <row r="93" spans="1:11" s="1" customFormat="1" ht="20.100000000000001" customHeight="1" x14ac:dyDescent="0.25">
      <c r="A93" s="16" t="s">
        <v>204</v>
      </c>
      <c r="B93" s="144">
        <v>16006085</v>
      </c>
      <c r="C93" s="15" t="s">
        <v>20</v>
      </c>
      <c r="D93" s="62" t="s">
        <v>200</v>
      </c>
      <c r="E93" s="15" t="s">
        <v>199</v>
      </c>
      <c r="F93" s="51">
        <v>11296003.48</v>
      </c>
      <c r="G93" s="15" t="s">
        <v>195</v>
      </c>
      <c r="H93" s="89">
        <v>350000</v>
      </c>
      <c r="I93" s="15" t="s">
        <v>163</v>
      </c>
      <c r="J93" s="56"/>
      <c r="K93" s="60">
        <f>H93/($E$28+$E$29)</f>
        <v>4.0784935210217208</v>
      </c>
    </row>
    <row r="94" spans="1:11" s="1" customFormat="1" ht="20.100000000000001" customHeight="1" x14ac:dyDescent="0.25">
      <c r="A94" s="16" t="s">
        <v>204</v>
      </c>
      <c r="B94" s="144">
        <v>16006080</v>
      </c>
      <c r="C94" s="15" t="s">
        <v>20</v>
      </c>
      <c r="D94" s="62" t="s">
        <v>198</v>
      </c>
      <c r="E94" s="15" t="s">
        <v>199</v>
      </c>
      <c r="F94" s="63">
        <v>14018532.48</v>
      </c>
      <c r="G94" s="15" t="s">
        <v>201</v>
      </c>
      <c r="H94" s="18">
        <v>100000</v>
      </c>
      <c r="I94" s="52" t="s">
        <v>163</v>
      </c>
      <c r="J94" s="56"/>
      <c r="K94" s="59">
        <f>H94/($E$30+$E$31)</f>
        <v>1.1652838631490632</v>
      </c>
    </row>
    <row r="95" spans="1:11" s="1" customFormat="1" ht="20.100000000000001" customHeight="1" x14ac:dyDescent="0.25">
      <c r="A95" s="16" t="s">
        <v>204</v>
      </c>
      <c r="B95" s="144">
        <v>16006085</v>
      </c>
      <c r="C95" s="15" t="s">
        <v>20</v>
      </c>
      <c r="D95" s="62" t="s">
        <v>200</v>
      </c>
      <c r="E95" s="15" t="s">
        <v>199</v>
      </c>
      <c r="F95" s="51">
        <v>11296003.48</v>
      </c>
      <c r="G95" s="15" t="s">
        <v>201</v>
      </c>
      <c r="H95" s="98">
        <v>900000</v>
      </c>
      <c r="I95" s="52" t="s">
        <v>163</v>
      </c>
      <c r="J95" s="53"/>
      <c r="K95" s="59">
        <f>H95/($E$30+$E$31)</f>
        <v>10.487554768341568</v>
      </c>
    </row>
    <row r="96" spans="1:11" s="1" customFormat="1" ht="20.100000000000001" customHeight="1" x14ac:dyDescent="0.25">
      <c r="A96" s="16" t="s">
        <v>204</v>
      </c>
      <c r="B96" s="144">
        <v>15001694</v>
      </c>
      <c r="C96" s="15" t="s">
        <v>20</v>
      </c>
      <c r="D96" s="62" t="s">
        <v>202</v>
      </c>
      <c r="E96" s="50" t="s">
        <v>203</v>
      </c>
      <c r="F96" s="51">
        <v>6082107.4900000002</v>
      </c>
      <c r="G96" s="15" t="s">
        <v>201</v>
      </c>
      <c r="H96" s="98">
        <v>194619.55</v>
      </c>
      <c r="I96" s="52"/>
      <c r="J96" s="53" t="s">
        <v>163</v>
      </c>
      <c r="K96" s="59">
        <f>H96/F96</f>
        <v>3.1998702804905535E-2</v>
      </c>
    </row>
    <row r="97" spans="1:11" ht="20.100000000000001" customHeight="1" x14ac:dyDescent="0.25">
      <c r="A97" s="16" t="s">
        <v>210</v>
      </c>
      <c r="B97" s="83">
        <v>16006809</v>
      </c>
      <c r="C97" s="46" t="s">
        <v>20</v>
      </c>
      <c r="D97" s="49" t="s">
        <v>205</v>
      </c>
      <c r="E97" s="36">
        <v>42886</v>
      </c>
      <c r="F97" s="64">
        <v>122335.53</v>
      </c>
      <c r="G97" s="82">
        <v>43550</v>
      </c>
      <c r="H97" s="31">
        <v>8530.44</v>
      </c>
      <c r="I97" s="56" t="s">
        <v>163</v>
      </c>
      <c r="J97" s="56"/>
      <c r="K97" s="65">
        <f>H97/F97</f>
        <v>6.9729865068635419E-2</v>
      </c>
    </row>
    <row r="98" spans="1:11" ht="20.100000000000001" customHeight="1" x14ac:dyDescent="0.25">
      <c r="A98" s="16" t="s">
        <v>210</v>
      </c>
      <c r="B98" s="83">
        <v>19002357</v>
      </c>
      <c r="C98" s="46" t="s">
        <v>73</v>
      </c>
      <c r="D98" s="49" t="s">
        <v>206</v>
      </c>
      <c r="E98" s="36">
        <v>43627</v>
      </c>
      <c r="F98" s="64">
        <v>82619.98</v>
      </c>
      <c r="G98" s="36">
        <v>43804</v>
      </c>
      <c r="H98" s="31">
        <v>5958.44</v>
      </c>
      <c r="I98" s="56"/>
      <c r="J98" s="56" t="s">
        <v>163</v>
      </c>
      <c r="K98" s="65">
        <f>H98/F98</f>
        <v>7.2118632805285118E-2</v>
      </c>
    </row>
    <row r="99" spans="1:11" ht="20.100000000000001" customHeight="1" x14ac:dyDescent="0.25">
      <c r="A99" s="16" t="s">
        <v>210</v>
      </c>
      <c r="B99" s="83">
        <v>19002591</v>
      </c>
      <c r="C99" s="46" t="s">
        <v>73</v>
      </c>
      <c r="D99" s="61" t="s">
        <v>207</v>
      </c>
      <c r="E99" s="36">
        <v>43706</v>
      </c>
      <c r="F99" s="64">
        <v>216665.98</v>
      </c>
      <c r="G99" s="36">
        <v>43811</v>
      </c>
      <c r="H99" s="90"/>
      <c r="I99" s="56"/>
      <c r="J99" s="56" t="s">
        <v>163</v>
      </c>
      <c r="K99" s="2"/>
    </row>
    <row r="100" spans="1:11" ht="20.100000000000001" customHeight="1" x14ac:dyDescent="0.25">
      <c r="A100" s="16" t="s">
        <v>210</v>
      </c>
      <c r="B100" s="83">
        <v>19002499</v>
      </c>
      <c r="C100" s="46" t="s">
        <v>73</v>
      </c>
      <c r="D100" s="49" t="s">
        <v>208</v>
      </c>
      <c r="E100" s="36">
        <v>43706</v>
      </c>
      <c r="F100" s="64">
        <v>135303.93</v>
      </c>
      <c r="G100" s="82">
        <v>43790</v>
      </c>
      <c r="H100" s="31"/>
      <c r="I100" s="56"/>
      <c r="J100" s="56" t="s">
        <v>163</v>
      </c>
      <c r="K100" s="65"/>
    </row>
    <row r="101" spans="1:11" s="107" customFormat="1" ht="20.100000000000001" customHeight="1" x14ac:dyDescent="0.25">
      <c r="A101" s="71" t="s">
        <v>210</v>
      </c>
      <c r="B101" s="134">
        <v>19002499</v>
      </c>
      <c r="C101" s="100" t="s">
        <v>73</v>
      </c>
      <c r="D101" s="49" t="s">
        <v>209</v>
      </c>
      <c r="E101" s="101">
        <v>43706</v>
      </c>
      <c r="F101" s="102">
        <v>135303.93</v>
      </c>
      <c r="G101" s="103">
        <v>43819</v>
      </c>
      <c r="H101" s="104">
        <v>7466.38</v>
      </c>
      <c r="I101" s="105"/>
      <c r="J101" s="105" t="s">
        <v>163</v>
      </c>
      <c r="K101" s="106">
        <f>H101/F101</f>
        <v>5.5182284801335781E-2</v>
      </c>
    </row>
    <row r="102" spans="1:11" s="107" customFormat="1" ht="20.100000000000001" customHeight="1" x14ac:dyDescent="0.25">
      <c r="A102" s="71" t="s">
        <v>215</v>
      </c>
      <c r="B102" s="134" t="s">
        <v>211</v>
      </c>
      <c r="C102" s="100" t="s">
        <v>212</v>
      </c>
      <c r="D102" s="49" t="s">
        <v>213</v>
      </c>
      <c r="E102" s="81">
        <v>42552</v>
      </c>
      <c r="F102" s="108">
        <v>668701.26</v>
      </c>
      <c r="G102" s="109">
        <v>43749</v>
      </c>
      <c r="H102" s="98">
        <v>11410.82</v>
      </c>
      <c r="I102" s="110" t="s">
        <v>163</v>
      </c>
      <c r="J102" s="111"/>
      <c r="K102" s="112"/>
    </row>
    <row r="103" spans="1:11" s="107" customFormat="1" ht="20.100000000000001" customHeight="1" x14ac:dyDescent="0.25">
      <c r="A103" s="71" t="s">
        <v>215</v>
      </c>
      <c r="B103" s="134">
        <v>17006723</v>
      </c>
      <c r="C103" s="100" t="s">
        <v>20</v>
      </c>
      <c r="D103" s="49" t="s">
        <v>214</v>
      </c>
      <c r="E103" s="81">
        <v>43312</v>
      </c>
      <c r="F103" s="108">
        <v>2489297.79</v>
      </c>
      <c r="G103" s="109">
        <v>43812</v>
      </c>
      <c r="H103" s="113">
        <v>-138889.96</v>
      </c>
      <c r="I103" s="110" t="s">
        <v>163</v>
      </c>
      <c r="J103" s="114"/>
      <c r="K103" s="115"/>
    </row>
    <row r="104" spans="1:11" s="107" customFormat="1" ht="20.100000000000001" customHeight="1" x14ac:dyDescent="0.25">
      <c r="A104" s="71" t="s">
        <v>219</v>
      </c>
      <c r="B104" s="134">
        <v>18000171</v>
      </c>
      <c r="C104" s="100" t="s">
        <v>20</v>
      </c>
      <c r="D104" s="49" t="s">
        <v>216</v>
      </c>
      <c r="E104" s="81">
        <v>43334</v>
      </c>
      <c r="F104" s="108">
        <v>806033.22</v>
      </c>
      <c r="G104" s="52">
        <v>43509</v>
      </c>
      <c r="H104" s="98">
        <v>29829.18</v>
      </c>
      <c r="I104" s="52" t="s">
        <v>217</v>
      </c>
      <c r="J104" s="53"/>
      <c r="K104" s="54">
        <v>3.6999999999999998E-2</v>
      </c>
    </row>
    <row r="105" spans="1:11" s="107" customFormat="1" ht="20.100000000000001" customHeight="1" x14ac:dyDescent="0.25">
      <c r="A105" s="71" t="s">
        <v>219</v>
      </c>
      <c r="B105" s="134">
        <v>19001651</v>
      </c>
      <c r="C105" s="100" t="s">
        <v>73</v>
      </c>
      <c r="D105" s="55" t="s">
        <v>218</v>
      </c>
      <c r="E105" s="101">
        <v>43670</v>
      </c>
      <c r="F105" s="102">
        <v>273961.7</v>
      </c>
      <c r="G105" s="101">
        <v>43808</v>
      </c>
      <c r="H105" s="116">
        <v>2884.88</v>
      </c>
      <c r="I105" s="70"/>
      <c r="J105" s="105" t="s">
        <v>217</v>
      </c>
      <c r="K105" s="117">
        <v>1.0500000000000001E-2</v>
      </c>
    </row>
    <row r="106" spans="1:11" s="107" customFormat="1" ht="20.100000000000001" customHeight="1" x14ac:dyDescent="0.25">
      <c r="A106" s="71" t="s">
        <v>224</v>
      </c>
      <c r="B106" s="147">
        <v>17005597</v>
      </c>
      <c r="C106" s="70" t="s">
        <v>220</v>
      </c>
      <c r="D106" s="128" t="s">
        <v>221</v>
      </c>
      <c r="E106" s="50" t="s">
        <v>222</v>
      </c>
      <c r="F106" s="58">
        <v>47135.55</v>
      </c>
      <c r="G106" s="118" t="s">
        <v>223</v>
      </c>
      <c r="H106" s="98">
        <v>1187.31</v>
      </c>
      <c r="I106" s="52" t="s">
        <v>163</v>
      </c>
      <c r="J106" s="53"/>
      <c r="K106" s="112">
        <v>2.52</v>
      </c>
    </row>
    <row r="107" spans="1:11" s="107" customFormat="1" ht="20.100000000000001" customHeight="1" x14ac:dyDescent="0.25">
      <c r="A107" s="71" t="s">
        <v>226</v>
      </c>
      <c r="B107" s="134">
        <v>18002215</v>
      </c>
      <c r="C107" s="100" t="s">
        <v>73</v>
      </c>
      <c r="D107" s="49" t="s">
        <v>225</v>
      </c>
      <c r="E107" s="81">
        <v>43411</v>
      </c>
      <c r="F107" s="68">
        <v>248276.34</v>
      </c>
      <c r="G107" s="81">
        <v>43664</v>
      </c>
      <c r="H107" s="98">
        <v>68683.23</v>
      </c>
      <c r="I107" s="110"/>
      <c r="J107" s="111" t="s">
        <v>217</v>
      </c>
      <c r="K107" s="57">
        <f>H107/F107</f>
        <v>0.27664025496750916</v>
      </c>
    </row>
    <row r="108" spans="1:11" s="107" customFormat="1" ht="20.100000000000001" customHeight="1" x14ac:dyDescent="0.25">
      <c r="A108" s="71" t="s">
        <v>229</v>
      </c>
      <c r="B108" s="148">
        <v>19002868</v>
      </c>
      <c r="C108" s="75" t="s">
        <v>73</v>
      </c>
      <c r="D108" s="142" t="s">
        <v>227</v>
      </c>
      <c r="E108" s="77">
        <v>43721</v>
      </c>
      <c r="F108" s="143">
        <v>245519.67</v>
      </c>
      <c r="G108" s="84">
        <v>43819</v>
      </c>
      <c r="H108" s="85">
        <v>89382.2</v>
      </c>
      <c r="I108" s="86" t="s">
        <v>217</v>
      </c>
      <c r="J108" s="87" t="s">
        <v>217</v>
      </c>
      <c r="K108" s="69" t="s">
        <v>228</v>
      </c>
    </row>
    <row r="109" spans="1:11" s="107" customFormat="1" ht="20.100000000000001" customHeight="1" x14ac:dyDescent="0.25">
      <c r="A109" s="71" t="s">
        <v>247</v>
      </c>
      <c r="B109" s="134">
        <v>19000325</v>
      </c>
      <c r="C109" s="100" t="s">
        <v>30</v>
      </c>
      <c r="D109" s="49" t="s">
        <v>230</v>
      </c>
      <c r="E109" s="81">
        <v>43612</v>
      </c>
      <c r="F109" s="51">
        <v>25352</v>
      </c>
      <c r="G109" s="52"/>
      <c r="H109" s="116" t="s">
        <v>231</v>
      </c>
      <c r="I109" s="110" t="s">
        <v>163</v>
      </c>
      <c r="J109" s="111"/>
      <c r="K109" s="119">
        <v>0.1</v>
      </c>
    </row>
    <row r="110" spans="1:11" s="107" customFormat="1" ht="20.100000000000001" customHeight="1" x14ac:dyDescent="0.25">
      <c r="A110" s="71" t="s">
        <v>247</v>
      </c>
      <c r="B110" s="149" t="s">
        <v>232</v>
      </c>
      <c r="C110" s="120" t="s">
        <v>20</v>
      </c>
      <c r="D110" s="121" t="s">
        <v>233</v>
      </c>
      <c r="E110" s="122">
        <v>43684</v>
      </c>
      <c r="F110" s="123">
        <v>25547.08</v>
      </c>
      <c r="G110" s="120"/>
      <c r="H110" s="116" t="s">
        <v>234</v>
      </c>
      <c r="I110" s="124"/>
      <c r="J110" s="114" t="s">
        <v>163</v>
      </c>
      <c r="K110" s="100"/>
    </row>
    <row r="111" spans="1:11" s="107" customFormat="1" ht="20.100000000000001" customHeight="1" x14ac:dyDescent="0.25">
      <c r="A111" s="71" t="s">
        <v>247</v>
      </c>
      <c r="B111" s="134">
        <v>18003174</v>
      </c>
      <c r="C111" s="100" t="s">
        <v>73</v>
      </c>
      <c r="D111" s="125" t="s">
        <v>235</v>
      </c>
      <c r="E111" s="101">
        <v>43376</v>
      </c>
      <c r="F111" s="126">
        <v>141142.35</v>
      </c>
      <c r="G111" s="127"/>
      <c r="H111" s="104" t="s">
        <v>236</v>
      </c>
      <c r="I111" s="124"/>
      <c r="J111" s="114" t="s">
        <v>163</v>
      </c>
      <c r="K111" s="100"/>
    </row>
    <row r="112" spans="1:11" s="107" customFormat="1" ht="20.100000000000001" customHeight="1" x14ac:dyDescent="0.25">
      <c r="A112" s="71" t="s">
        <v>247</v>
      </c>
      <c r="B112" s="139"/>
      <c r="C112" s="139"/>
      <c r="D112" s="140"/>
      <c r="E112" s="139"/>
      <c r="F112" s="141"/>
      <c r="G112" s="139"/>
      <c r="H112" s="104" t="s">
        <v>237</v>
      </c>
      <c r="I112" s="124"/>
      <c r="J112" s="105" t="s">
        <v>163</v>
      </c>
      <c r="K112" s="130">
        <v>0.49509999999999998</v>
      </c>
    </row>
    <row r="113" spans="1:11" s="107" customFormat="1" ht="20.100000000000001" customHeight="1" x14ac:dyDescent="0.25">
      <c r="A113" s="71" t="s">
        <v>247</v>
      </c>
      <c r="B113" s="139"/>
      <c r="C113" s="139"/>
      <c r="D113" s="140"/>
      <c r="E113" s="139"/>
      <c r="F113" s="141"/>
      <c r="G113" s="139"/>
      <c r="H113" s="104" t="s">
        <v>238</v>
      </c>
      <c r="I113" s="124"/>
      <c r="J113" s="114"/>
      <c r="K113" s="100"/>
    </row>
    <row r="114" spans="1:11" s="107" customFormat="1" ht="20.100000000000001" customHeight="1" x14ac:dyDescent="0.25">
      <c r="A114" s="71" t="s">
        <v>247</v>
      </c>
      <c r="B114" s="149">
        <v>18003766</v>
      </c>
      <c r="C114" s="120" t="s">
        <v>73</v>
      </c>
      <c r="D114" s="129" t="s">
        <v>239</v>
      </c>
      <c r="E114" s="122">
        <v>43396</v>
      </c>
      <c r="F114" s="123">
        <v>285837.86</v>
      </c>
      <c r="G114" s="120"/>
      <c r="H114" s="116">
        <v>-4724.49</v>
      </c>
      <c r="I114" s="124"/>
      <c r="J114" s="114" t="s">
        <v>163</v>
      </c>
      <c r="K114" s="130">
        <v>1.6500000000000001E-2</v>
      </c>
    </row>
    <row r="115" spans="1:11" s="107" customFormat="1" ht="20.100000000000001" customHeight="1" x14ac:dyDescent="0.25">
      <c r="A115" s="71" t="s">
        <v>247</v>
      </c>
      <c r="B115" s="131"/>
      <c r="C115" s="131"/>
      <c r="D115" s="132"/>
      <c r="E115" s="131"/>
      <c r="F115" s="133"/>
      <c r="G115" s="134"/>
      <c r="H115" s="116" t="s">
        <v>238</v>
      </c>
      <c r="I115" s="124"/>
      <c r="J115" s="114" t="s">
        <v>163</v>
      </c>
      <c r="K115" s="100"/>
    </row>
    <row r="116" spans="1:11" s="107" customFormat="1" ht="20.100000000000001" customHeight="1" x14ac:dyDescent="0.25">
      <c r="A116" s="71" t="s">
        <v>247</v>
      </c>
      <c r="B116" s="150">
        <v>18003841</v>
      </c>
      <c r="C116" s="135" t="s">
        <v>73</v>
      </c>
      <c r="D116" s="136" t="s">
        <v>240</v>
      </c>
      <c r="E116" s="137">
        <v>43439</v>
      </c>
      <c r="F116" s="138">
        <v>107973.63</v>
      </c>
      <c r="G116" s="135"/>
      <c r="H116" s="116" t="s">
        <v>241</v>
      </c>
      <c r="I116" s="124"/>
      <c r="J116" s="105" t="s">
        <v>163</v>
      </c>
      <c r="K116" s="130">
        <v>0.1132</v>
      </c>
    </row>
    <row r="117" spans="1:11" s="107" customFormat="1" ht="20.100000000000001" customHeight="1" x14ac:dyDescent="0.25">
      <c r="A117" s="71" t="s">
        <v>247</v>
      </c>
      <c r="B117" s="134" t="s">
        <v>242</v>
      </c>
      <c r="C117" s="100" t="s">
        <v>73</v>
      </c>
      <c r="D117" s="55" t="s">
        <v>243</v>
      </c>
      <c r="E117" s="101">
        <v>43455</v>
      </c>
      <c r="F117" s="126">
        <v>60993.97</v>
      </c>
      <c r="G117" s="101">
        <v>43819</v>
      </c>
      <c r="H117" s="116">
        <v>-4652.24</v>
      </c>
      <c r="I117" s="124"/>
      <c r="J117" s="114" t="s">
        <v>163</v>
      </c>
      <c r="K117" s="130">
        <v>7.6300000000000007E-2</v>
      </c>
    </row>
    <row r="118" spans="1:11" s="107" customFormat="1" ht="20.100000000000001" customHeight="1" x14ac:dyDescent="0.25">
      <c r="A118" s="71" t="s">
        <v>247</v>
      </c>
      <c r="B118" s="134" t="s">
        <v>244</v>
      </c>
      <c r="C118" s="100" t="s">
        <v>73</v>
      </c>
      <c r="D118" s="55" t="s">
        <v>245</v>
      </c>
      <c r="E118" s="101">
        <v>43455</v>
      </c>
      <c r="F118" s="126">
        <v>62813</v>
      </c>
      <c r="G118" s="101">
        <v>43819</v>
      </c>
      <c r="H118" s="116" t="s">
        <v>246</v>
      </c>
      <c r="I118" s="124"/>
      <c r="J118" s="114" t="s">
        <v>163</v>
      </c>
      <c r="K118" s="130">
        <v>9.3399999999999997E-2</v>
      </c>
    </row>
  </sheetData>
  <mergeCells count="10">
    <mergeCell ref="A8:A9"/>
    <mergeCell ref="B8:B9"/>
    <mergeCell ref="C8:C9"/>
    <mergeCell ref="D8:D9"/>
    <mergeCell ref="K8:K9"/>
    <mergeCell ref="F8:F9"/>
    <mergeCell ref="G8:G9"/>
    <mergeCell ref="H8:H9"/>
    <mergeCell ref="E8:E9"/>
    <mergeCell ref="I8:J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2020-01-17T07:47:32Z</cp:lastPrinted>
  <dcterms:created xsi:type="dcterms:W3CDTF">2015-11-27T08:05:33Z</dcterms:created>
  <dcterms:modified xsi:type="dcterms:W3CDTF">2020-03-18T10:53:28Z</dcterms:modified>
</cp:coreProperties>
</file>