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6" windowWidth="19056" windowHeight="10896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I21" i="1" l="1"/>
  <c r="F21" i="1"/>
  <c r="L22" i="1"/>
  <c r="L21" i="1" l="1"/>
  <c r="L10" i="1"/>
  <c r="I15" i="1" l="1"/>
  <c r="L15" i="1" s="1"/>
  <c r="H15" i="1"/>
  <c r="I14" i="1"/>
  <c r="L14" i="1" s="1"/>
  <c r="H14" i="1"/>
  <c r="I13" i="1"/>
  <c r="L13" i="1" s="1"/>
  <c r="H13" i="1"/>
  <c r="I12" i="1"/>
  <c r="L12" i="1" s="1"/>
  <c r="H12" i="1"/>
  <c r="I11" i="1"/>
  <c r="L11" i="1" s="1"/>
  <c r="H11" i="1"/>
</calcChain>
</file>

<file path=xl/sharedStrings.xml><?xml version="1.0" encoding="utf-8"?>
<sst xmlns="http://schemas.openxmlformats.org/spreadsheetml/2006/main" count="69" uniqueCount="35">
  <si>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</si>
  <si>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</si>
  <si>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</si>
  <si>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</si>
  <si>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</si>
  <si>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</si>
  <si>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</si>
  <si>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</si>
  <si>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</si>
  <si>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</si>
  <si>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</si>
  <si>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</si>
  <si>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</si>
  <si>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</si>
  <si>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</si>
  <si>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</si>
  <si>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Serveis</t>
  </si>
  <si>
    <t>F18000058</t>
  </si>
  <si>
    <t>2018/359 SERVEIS DE PRESTACIÓ DEL PROGRAMA INNOVADOR DE FORMACIÓ I OCUPACIÓ “BARRIS D’OFICIS”, AIXÍ COM PER AL FOMENT DE L’EFICIÈNCIA SOCIA</t>
  </si>
  <si>
    <t>F200000085</t>
  </si>
  <si>
    <t>LOT 1- BAOBAB - CASALS URBANS ESTIU BESOS- VERNEDA</t>
  </si>
  <si>
    <t>F200000086</t>
  </si>
  <si>
    <t>LOT2- BAOBAB CASALS URBANS ESTIU SANT GENÍS- LA TEIXONERA</t>
  </si>
  <si>
    <t>F200000087</t>
  </si>
  <si>
    <t>LOT 3- BAOBAB CASALS URBANS ESTIU BON PASTOR BARO DE VIVER</t>
  </si>
  <si>
    <t>F200000088</t>
  </si>
  <si>
    <t>LOT 4- BAOBAB CASALS URBANS ESTIU TRINITAT VELLA I TRINITAT NOVA</t>
  </si>
  <si>
    <t>F200000089</t>
  </si>
  <si>
    <t>LOT 5- BAOBAB CASALS URBANS ESTIU LA MARINA- RAVAL- GOTIC</t>
  </si>
  <si>
    <t>F20000074</t>
  </si>
  <si>
    <t xml:space="preserve">Suport Tècnic per a la redacció dels documents dels Plans de Barri 2021-24 y la seva maquetació </t>
  </si>
  <si>
    <t>x</t>
  </si>
  <si>
    <t>FOMENT DE CIUTAT SA</t>
  </si>
  <si>
    <t>F17000009</t>
  </si>
  <si>
    <t>Serveis de suport a la Lectura - Menjallibres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</si>
</sst>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5" xfId="0" applyBorder="1" applyAlignment="1">
      <alignment vertical="justify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3" fontId="0" fillId="0" borderId="5" xfId="1" applyFont="1" applyBorder="1"/>
    <xf numFmtId="0" fontId="0" fillId="0" borderId="5" xfId="0" applyBorder="1" applyAlignment="1"/>
    <xf numFmtId="0" fontId="0" fillId="0" borderId="5" xfId="0" applyBorder="1" applyAlignment="1">
      <alignment wrapText="1"/>
    </xf>
    <xf numFmtId="43" fontId="0" fillId="0" borderId="1" xfId="0" applyNumberFormat="1" applyBorder="1"/>
    <xf numFmtId="15" fontId="0" fillId="0" borderId="5" xfId="0" applyNumberFormat="1" applyBorder="1" applyAlignment="1">
      <alignment vertical="justify"/>
    </xf>
    <xf numFmtId="15" fontId="0" fillId="0" borderId="5" xfId="0" applyNumberFormat="1" applyBorder="1"/>
    <xf numFmtId="0" fontId="0" fillId="0" borderId="1" xfId="0" applyFill="1" applyBorder="1"/>
    <xf numFmtId="0" fontId="0" fillId="0" borderId="5" xfId="0" applyFill="1" applyBorder="1" applyAlignment="1">
      <alignment vertical="justify"/>
    </xf>
    <xf numFmtId="15" fontId="0" fillId="0" borderId="1" xfId="0" applyNumberFormat="1" applyFill="1" applyBorder="1"/>
    <xf numFmtId="0" fontId="0" fillId="0" borderId="1" xfId="0" applyFill="1" applyBorder="1" applyAlignment="1">
      <alignment vertical="justify"/>
    </xf>
    <xf numFmtId="43" fontId="0" fillId="0" borderId="1" xfId="0" applyNumberFormat="1" applyFill="1" applyBorder="1"/>
    <xf numFmtId="0" fontId="0" fillId="0" borderId="0" xfId="0" applyFill="1"/>
    <xf numFmtId="43" fontId="0" fillId="3" borderId="0" xfId="1" applyFont="1" applyFill="1"/>
    <xf numFmtId="43" fontId="0" fillId="0" borderId="0" xfId="1" applyFont="1"/>
    <xf numFmtId="43" fontId="0" fillId="3" borderId="0" xfId="1" applyFont="1" applyFill="1" applyAlignment="1"/>
    <xf numFmtId="43" fontId="0" fillId="0" borderId="5" xfId="1" applyFont="1" applyFill="1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15" fontId="0" fillId="0" borderId="1" xfId="0" applyNumberFormat="1" applyFill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Fill="1" applyBorder="1"/>
    <xf numFmtId="15" fontId="0" fillId="3" borderId="1" xfId="0" applyNumberFormat="1" applyFill="1" applyBorder="1" applyAlignment="1">
      <alignment horizontal="center"/>
    </xf>
    <xf numFmtId="44" fontId="0" fillId="0" borderId="0" xfId="0" applyNumberFormat="1" applyAlignment="1">
      <alignment vertical="justify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64993</xdr:colOff>
      <xdr:row>0</xdr:row>
      <xdr:rowOff>85725</xdr:rowOff>
    </xdr:from>
    <xdr:to>
      <xdr:col>1</xdr:col>
      <xdr:colOff>550769</xdr:colOff>
      <xdr:row>2</xdr:row>
      <xdr:rowOff>165959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4993" y="85725"/>
          <a:ext cx="1471894" cy="45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L48"/>
  <sheetViews>
    <sheetView tabSelected="1" zoomScale="85" zoomScaleNormal="85" workbookViewId="0">
      <selection activeCell="A3" sqref="A3"/>
    </sheetView>
  </sheetViews>
  <sheetFormatPr defaultRowHeight="14.4" x14ac:dyDescent="0.3"/>
  <cols>
    <col min="1" max="1" width="14.6640625" customWidth="1"/>
    <col min="2" max="2" width="20.33203125" style="3" customWidth="1"/>
    <col min="3" max="3" width="46.6640625" customWidth="1"/>
    <col min="4" max="4" width="14" customWidth="1"/>
    <col min="5" max="6" width="15.33203125" customWidth="1"/>
    <col min="7" max="7" width="15.33203125" style="37" customWidth="1"/>
    <col min="8" max="9" width="16.5546875" style="33" customWidth="1"/>
    <col min="10" max="10" width="13.5546875" style="5" customWidth="1"/>
    <col min="11" max="11" width="14.6640625" style="5" customWidth="1"/>
    <col min="12" max="12" width="14.44140625" customWidth="1"/>
  </cols>
  <sheetData>
    <row r="1" spans="1:12" ht="15" x14ac:dyDescent="0.25">
      <c r="A1" s="12"/>
      <c r="B1" s="9"/>
      <c r="C1" s="9"/>
      <c r="D1" s="9"/>
      <c r="E1" s="9"/>
      <c r="F1" s="9"/>
      <c r="G1" s="36"/>
      <c r="H1" s="32"/>
      <c r="I1" s="32"/>
      <c r="J1" s="10"/>
      <c r="K1" s="9"/>
    </row>
    <row r="2" spans="1:12" ht="14.4" customHeight="1" x14ac:dyDescent="0.25">
      <c r="A2" s="12"/>
      <c r="B2" s="9"/>
      <c r="C2" s="9"/>
      <c r="D2" s="9"/>
    </row>
    <row r="3" spans="1:12" ht="26.25" customHeight="1" x14ac:dyDescent="0.3">
      <c r="A3" s="12"/>
      <c r="B3" s="9"/>
      <c r="C3" s="9"/>
      <c r="D3" s="9"/>
      <c r="E3" s="45" t="s">
        <v>12</v>
      </c>
      <c r="F3" s="46"/>
      <c r="G3" s="46"/>
      <c r="H3" s="46"/>
      <c r="I3" s="46"/>
      <c r="J3" s="46"/>
      <c r="K3" s="46"/>
      <c r="L3" s="47"/>
    </row>
    <row r="4" spans="1:12" ht="21" x14ac:dyDescent="0.4">
      <c r="A4" s="13" t="s">
        <v>4</v>
      </c>
      <c r="B4" s="9"/>
      <c r="C4" s="11"/>
      <c r="D4" s="11"/>
      <c r="E4" s="48"/>
      <c r="F4" s="49"/>
      <c r="G4" s="49"/>
      <c r="H4" s="49"/>
      <c r="I4" s="49"/>
      <c r="J4" s="49"/>
      <c r="K4" s="49"/>
      <c r="L4" s="50"/>
    </row>
    <row r="5" spans="1:12" s="9" customFormat="1" ht="17.25" customHeight="1" x14ac:dyDescent="0.3">
      <c r="A5" s="12"/>
      <c r="B5" s="12"/>
      <c r="C5" s="12"/>
      <c r="D5" s="12"/>
      <c r="E5" s="51"/>
      <c r="F5" s="52"/>
      <c r="G5" s="52"/>
      <c r="H5" s="52"/>
      <c r="I5" s="52"/>
      <c r="J5" s="52"/>
      <c r="K5" s="52"/>
      <c r="L5" s="53"/>
    </row>
    <row r="6" spans="1:12" s="9" customFormat="1" ht="30" customHeight="1" x14ac:dyDescent="0.3">
      <c r="A6" s="7" t="s">
        <v>3</v>
      </c>
      <c r="B6" s="7"/>
      <c r="C6" s="18" t="s">
        <v>32</v>
      </c>
      <c r="D6" s="7"/>
      <c r="E6" s="8"/>
      <c r="F6" s="8"/>
      <c r="G6" s="36"/>
      <c r="H6" s="32"/>
      <c r="I6" s="32"/>
      <c r="J6" s="10"/>
    </row>
    <row r="7" spans="1:12" s="17" customFormat="1" ht="13.95" customHeight="1" x14ac:dyDescent="0.25">
      <c r="A7" s="14"/>
      <c r="B7" s="15"/>
      <c r="C7" s="15"/>
      <c r="D7" s="15"/>
      <c r="E7" s="16"/>
      <c r="F7" s="16"/>
      <c r="G7" s="38"/>
      <c r="H7" s="34"/>
      <c r="I7" s="34"/>
    </row>
    <row r="8" spans="1:12" s="1" customFormat="1" ht="35.25" customHeight="1" x14ac:dyDescent="0.3">
      <c r="A8" s="54" t="s">
        <v>2</v>
      </c>
      <c r="B8" s="56" t="s">
        <v>0</v>
      </c>
      <c r="C8" s="57" t="s">
        <v>7</v>
      </c>
      <c r="D8" s="54" t="s">
        <v>11</v>
      </c>
      <c r="E8" s="54" t="s">
        <v>13</v>
      </c>
      <c r="F8" s="54" t="s">
        <v>5</v>
      </c>
      <c r="G8" s="61" t="s">
        <v>1</v>
      </c>
      <c r="H8" s="63" t="s">
        <v>14</v>
      </c>
      <c r="I8" s="63" t="s">
        <v>6</v>
      </c>
      <c r="J8" s="65" t="s">
        <v>10</v>
      </c>
      <c r="K8" s="66"/>
      <c r="L8" s="59" t="s">
        <v>15</v>
      </c>
    </row>
    <row r="9" spans="1:12" ht="39" customHeight="1" x14ac:dyDescent="0.3">
      <c r="A9" s="55"/>
      <c r="B9" s="56"/>
      <c r="C9" s="58"/>
      <c r="D9" s="55"/>
      <c r="E9" s="55"/>
      <c r="F9" s="55"/>
      <c r="G9" s="62"/>
      <c r="H9" s="64"/>
      <c r="I9" s="64"/>
      <c r="J9" s="19" t="s">
        <v>8</v>
      </c>
      <c r="K9" s="19" t="s">
        <v>9</v>
      </c>
      <c r="L9" s="60"/>
    </row>
    <row r="10" spans="1:12" s="31" customFormat="1" ht="46.5" customHeight="1" x14ac:dyDescent="0.3">
      <c r="A10" s="26" t="s">
        <v>17</v>
      </c>
      <c r="B10" s="2" t="s">
        <v>16</v>
      </c>
      <c r="C10" s="27" t="s">
        <v>18</v>
      </c>
      <c r="D10" s="28">
        <v>43236</v>
      </c>
      <c r="E10" s="42">
        <v>862107.69</v>
      </c>
      <c r="F10" s="42">
        <v>910848.47</v>
      </c>
      <c r="G10" s="39">
        <v>43896</v>
      </c>
      <c r="H10" s="35">
        <v>700</v>
      </c>
      <c r="I10" s="35">
        <v>700</v>
      </c>
      <c r="J10" s="29" t="s">
        <v>31</v>
      </c>
      <c r="K10" s="29"/>
      <c r="L10" s="30">
        <f t="shared" ref="L10" si="0">+(F10+I10)*100/F10-100</f>
        <v>7.6851421839691625E-2</v>
      </c>
    </row>
    <row r="11" spans="1:12" ht="33" customHeight="1" x14ac:dyDescent="0.25">
      <c r="A11" s="2" t="s">
        <v>19</v>
      </c>
      <c r="B11" s="2" t="s">
        <v>16</v>
      </c>
      <c r="C11" s="6" t="s">
        <v>20</v>
      </c>
      <c r="D11" s="24">
        <v>43963</v>
      </c>
      <c r="E11" s="20">
        <v>74966.62</v>
      </c>
      <c r="F11" s="20">
        <v>74966.62</v>
      </c>
      <c r="G11" s="40">
        <v>44011</v>
      </c>
      <c r="H11" s="20">
        <f>25246.8+5685.51</f>
        <v>30932.309999999998</v>
      </c>
      <c r="I11" s="20">
        <f>25246.8+5685.51</f>
        <v>30932.309999999998</v>
      </c>
      <c r="J11" s="4"/>
      <c r="K11" s="4" t="s">
        <v>31</v>
      </c>
      <c r="L11" s="23">
        <f>+(F11+I11)*100/F11-100</f>
        <v>41.261444093384512</v>
      </c>
    </row>
    <row r="12" spans="1:12" ht="29.25" customHeight="1" x14ac:dyDescent="0.3">
      <c r="A12" s="2" t="s">
        <v>21</v>
      </c>
      <c r="B12" s="2" t="s">
        <v>16</v>
      </c>
      <c r="C12" s="6" t="s">
        <v>22</v>
      </c>
      <c r="D12" s="24">
        <v>43963</v>
      </c>
      <c r="E12" s="20">
        <v>73035.55</v>
      </c>
      <c r="F12" s="20">
        <v>73035.55</v>
      </c>
      <c r="G12" s="40">
        <v>44012</v>
      </c>
      <c r="H12" s="20">
        <f>23958.5+6300</f>
        <v>30258.5</v>
      </c>
      <c r="I12" s="20">
        <f>23958.5+6300</f>
        <v>30258.5</v>
      </c>
      <c r="J12" s="4"/>
      <c r="K12" s="4" t="s">
        <v>31</v>
      </c>
      <c r="L12" s="23">
        <f t="shared" ref="L12:L22" si="1">+(F12+I12)*100/F12-100</f>
        <v>41.429824243125438</v>
      </c>
    </row>
    <row r="13" spans="1:12" ht="28.5" customHeight="1" x14ac:dyDescent="0.25">
      <c r="A13" s="2" t="s">
        <v>23</v>
      </c>
      <c r="B13" s="2" t="s">
        <v>16</v>
      </c>
      <c r="C13" s="6" t="s">
        <v>24</v>
      </c>
      <c r="D13" s="24">
        <v>43963</v>
      </c>
      <c r="E13" s="20">
        <v>70300</v>
      </c>
      <c r="F13" s="20">
        <v>70300</v>
      </c>
      <c r="G13" s="40">
        <v>44013</v>
      </c>
      <c r="H13" s="20">
        <f>24997.5+4500</f>
        <v>29497.5</v>
      </c>
      <c r="I13" s="20">
        <f>24997.5+4500</f>
        <v>29497.5</v>
      </c>
      <c r="J13" s="4"/>
      <c r="K13" s="4" t="s">
        <v>31</v>
      </c>
      <c r="L13" s="23">
        <f t="shared" si="1"/>
        <v>41.959459459459453</v>
      </c>
    </row>
    <row r="14" spans="1:12" ht="33.75" customHeight="1" x14ac:dyDescent="0.25">
      <c r="A14" s="2" t="s">
        <v>25</v>
      </c>
      <c r="B14" s="2" t="s">
        <v>16</v>
      </c>
      <c r="C14" s="22" t="s">
        <v>26</v>
      </c>
      <c r="D14" s="24">
        <v>43963</v>
      </c>
      <c r="E14" s="20">
        <v>65823.429999999993</v>
      </c>
      <c r="F14" s="20">
        <v>65823.429999999993</v>
      </c>
      <c r="G14" s="40">
        <v>44014</v>
      </c>
      <c r="H14" s="20">
        <f>25243.96+7000</f>
        <v>32243.96</v>
      </c>
      <c r="I14" s="20">
        <f>25243.96+7000</f>
        <v>32243.96</v>
      </c>
      <c r="J14" s="4"/>
      <c r="K14" s="4" t="s">
        <v>31</v>
      </c>
      <c r="L14" s="23">
        <f t="shared" si="1"/>
        <v>48.985536001390386</v>
      </c>
    </row>
    <row r="15" spans="1:12" ht="34.5" customHeight="1" x14ac:dyDescent="0.25">
      <c r="A15" s="2" t="s">
        <v>27</v>
      </c>
      <c r="B15" s="2" t="s">
        <v>16</v>
      </c>
      <c r="C15" s="22" t="s">
        <v>28</v>
      </c>
      <c r="D15" s="25">
        <v>43964</v>
      </c>
      <c r="E15" s="20">
        <v>65836.899999999994</v>
      </c>
      <c r="F15" s="20">
        <v>65836.899999999994</v>
      </c>
      <c r="G15" s="40">
        <v>44015</v>
      </c>
      <c r="H15" s="20">
        <f>22282.2+5788.35</f>
        <v>28070.550000000003</v>
      </c>
      <c r="I15" s="20">
        <f>22282.2+5788.35</f>
        <v>28070.550000000003</v>
      </c>
      <c r="J15" s="4"/>
      <c r="K15" s="4" t="s">
        <v>31</v>
      </c>
      <c r="L15" s="23">
        <f t="shared" si="1"/>
        <v>42.63650019973602</v>
      </c>
    </row>
    <row r="16" spans="1:12" ht="33" customHeight="1" x14ac:dyDescent="0.25">
      <c r="A16" s="2" t="s">
        <v>19</v>
      </c>
      <c r="B16" s="2" t="s">
        <v>16</v>
      </c>
      <c r="C16" s="6" t="s">
        <v>20</v>
      </c>
      <c r="D16" s="24"/>
      <c r="E16" s="20">
        <v>74966.62</v>
      </c>
      <c r="F16" s="20">
        <v>74966.62</v>
      </c>
      <c r="G16" s="40">
        <v>44011</v>
      </c>
      <c r="H16" s="20">
        <v>-5241.72</v>
      </c>
      <c r="I16" s="20">
        <v>-5241.72</v>
      </c>
      <c r="J16" s="4"/>
      <c r="K16" s="4" t="s">
        <v>31</v>
      </c>
      <c r="L16" s="23">
        <f>+(F16+I16)*100/F16-100</f>
        <v>-6.992071938150616</v>
      </c>
    </row>
    <row r="17" spans="1:12" ht="29.25" customHeight="1" x14ac:dyDescent="0.3">
      <c r="A17" s="2" t="s">
        <v>21</v>
      </c>
      <c r="B17" s="2" t="s">
        <v>16</v>
      </c>
      <c r="C17" s="6" t="s">
        <v>22</v>
      </c>
      <c r="D17" s="24"/>
      <c r="E17" s="20">
        <v>73035.55</v>
      </c>
      <c r="F17" s="20">
        <v>73035.55</v>
      </c>
      <c r="G17" s="40">
        <v>44012</v>
      </c>
      <c r="H17" s="20">
        <v>-21838.86</v>
      </c>
      <c r="I17" s="20">
        <v>-21838.86</v>
      </c>
      <c r="J17" s="4"/>
      <c r="K17" s="4" t="s">
        <v>31</v>
      </c>
      <c r="L17" s="23">
        <f t="shared" ref="L17:L20" si="2">+(F17+I17)*100/F17-100</f>
        <v>-29.901684864425619</v>
      </c>
    </row>
    <row r="18" spans="1:12" ht="28.5" customHeight="1" x14ac:dyDescent="0.25">
      <c r="A18" s="2" t="s">
        <v>23</v>
      </c>
      <c r="B18" s="2" t="s">
        <v>16</v>
      </c>
      <c r="C18" s="6" t="s">
        <v>24</v>
      </c>
      <c r="D18" s="24"/>
      <c r="E18" s="20">
        <v>70300</v>
      </c>
      <c r="F18" s="20">
        <v>70300</v>
      </c>
      <c r="G18" s="40">
        <v>44013</v>
      </c>
      <c r="H18" s="20">
        <v>-50119.86</v>
      </c>
      <c r="I18" s="20">
        <v>-50119.86</v>
      </c>
      <c r="J18" s="4"/>
      <c r="K18" s="4" t="s">
        <v>31</v>
      </c>
      <c r="L18" s="23">
        <f t="shared" si="2"/>
        <v>-71.294253200568988</v>
      </c>
    </row>
    <row r="19" spans="1:12" ht="33.75" customHeight="1" x14ac:dyDescent="0.25">
      <c r="A19" s="2" t="s">
        <v>25</v>
      </c>
      <c r="B19" s="2" t="s">
        <v>16</v>
      </c>
      <c r="C19" s="22" t="s">
        <v>26</v>
      </c>
      <c r="D19" s="24"/>
      <c r="E19" s="20">
        <v>65823.429999999993</v>
      </c>
      <c r="F19" s="20">
        <v>65823.429999999993</v>
      </c>
      <c r="G19" s="40">
        <v>44014</v>
      </c>
      <c r="H19" s="20">
        <v>-18473.509999999998</v>
      </c>
      <c r="I19" s="20">
        <v>-18473.509999999998</v>
      </c>
      <c r="J19" s="4"/>
      <c r="K19" s="4" t="s">
        <v>31</v>
      </c>
      <c r="L19" s="23">
        <f t="shared" si="2"/>
        <v>-28.065249714273463</v>
      </c>
    </row>
    <row r="20" spans="1:12" ht="34.5" customHeight="1" x14ac:dyDescent="0.25">
      <c r="A20" s="2" t="s">
        <v>27</v>
      </c>
      <c r="B20" s="2" t="s">
        <v>16</v>
      </c>
      <c r="C20" s="22" t="s">
        <v>28</v>
      </c>
      <c r="D20" s="25"/>
      <c r="E20" s="20">
        <v>65836.899999999994</v>
      </c>
      <c r="F20" s="20">
        <v>65836.899999999994</v>
      </c>
      <c r="G20" s="40">
        <v>44015</v>
      </c>
      <c r="H20" s="20">
        <v>-41353.81</v>
      </c>
      <c r="I20" s="20">
        <v>-41353.81</v>
      </c>
      <c r="J20" s="4"/>
      <c r="K20" s="4" t="s">
        <v>31</v>
      </c>
      <c r="L20" s="23">
        <f t="shared" si="2"/>
        <v>-62.812510917130062</v>
      </c>
    </row>
    <row r="21" spans="1:12" ht="35.25" customHeight="1" x14ac:dyDescent="0.3">
      <c r="A21" s="2" t="s">
        <v>29</v>
      </c>
      <c r="B21" s="2" t="s">
        <v>16</v>
      </c>
      <c r="C21" s="22" t="s">
        <v>30</v>
      </c>
      <c r="D21" s="25">
        <v>43903</v>
      </c>
      <c r="E21" s="20">
        <v>75264</v>
      </c>
      <c r="F21" s="20">
        <f>+E21*1.21</f>
        <v>91069.440000000002</v>
      </c>
      <c r="G21" s="43">
        <v>44160</v>
      </c>
      <c r="H21" s="20">
        <v>7840</v>
      </c>
      <c r="I21" s="20">
        <f>+H21*1.21</f>
        <v>9486.4</v>
      </c>
      <c r="J21" s="4" t="s">
        <v>31</v>
      </c>
      <c r="K21" s="4"/>
      <c r="L21" s="23">
        <f t="shared" si="1"/>
        <v>10.416666666666657</v>
      </c>
    </row>
    <row r="22" spans="1:12" ht="19.2" customHeight="1" x14ac:dyDescent="0.3">
      <c r="A22" s="2" t="s">
        <v>33</v>
      </c>
      <c r="B22" s="2" t="s">
        <v>16</v>
      </c>
      <c r="C22" s="21" t="s">
        <v>34</v>
      </c>
      <c r="D22" s="25">
        <v>43102</v>
      </c>
      <c r="E22" s="20">
        <v>162952.1</v>
      </c>
      <c r="F22" s="20">
        <v>162952.1</v>
      </c>
      <c r="G22" s="40">
        <v>43831</v>
      </c>
      <c r="H22" s="20">
        <v>16668.939999999999</v>
      </c>
      <c r="I22" s="20">
        <v>16668.939999999999</v>
      </c>
      <c r="J22" s="4" t="s">
        <v>31</v>
      </c>
      <c r="K22" s="4"/>
      <c r="L22" s="23">
        <f t="shared" si="1"/>
        <v>10.229349606418083</v>
      </c>
    </row>
    <row r="23" spans="1:12" ht="19.2" customHeight="1" x14ac:dyDescent="0.3">
      <c r="A23" s="2"/>
      <c r="B23" s="2"/>
      <c r="C23" s="6"/>
      <c r="D23" s="2"/>
      <c r="E23" s="2"/>
      <c r="F23" s="2"/>
      <c r="G23" s="41"/>
      <c r="H23" s="20"/>
      <c r="I23" s="20"/>
      <c r="J23" s="4"/>
      <c r="K23" s="4"/>
      <c r="L23" s="2"/>
    </row>
    <row r="24" spans="1:12" ht="19.2" customHeight="1" x14ac:dyDescent="0.3">
      <c r="A24" s="2"/>
      <c r="B24" s="2"/>
      <c r="C24" s="6"/>
      <c r="D24" s="2"/>
      <c r="E24" s="2"/>
      <c r="F24" s="2"/>
      <c r="G24" s="41"/>
      <c r="H24" s="20"/>
      <c r="I24" s="20"/>
      <c r="J24" s="4"/>
      <c r="K24" s="4"/>
      <c r="L24" s="2"/>
    </row>
    <row r="48" spans="11:11" x14ac:dyDescent="0.3">
      <c r="K48" s="44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8" scale="86" orientation="landscape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>
      <selection activeCell="D15" sqref="D15"/>
    </sheetView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2021-09-20T10:44:59Z</cp:lastPrinted>
  <dcterms:created xsi:type="dcterms:W3CDTF">2015-11-27T08:05:33Z</dcterms:created>
  <dcterms:modified xsi:type="dcterms:W3CDTF">2021-09-21T11:48:03Z</dcterms:modified>
</cp:coreProperties>
</file>