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backupFile="1" codeName="AquestLlibreDeTreball" defaultThemeVersion="124226"/>
  <bookViews>
    <workbookView xWindow="475" yWindow="122" windowWidth="17497" windowHeight="10678" tabRatio="651" activeTab="4"/>
  </bookViews>
  <sheets>
    <sheet name="1r Trimestre 2017" sheetId="9" r:id="rId1"/>
    <sheet name="2n Trimestre 2017" sheetId="10" r:id="rId2"/>
    <sheet name="3r Trimestre 2017" sheetId="11" r:id="rId3"/>
    <sheet name="4t Timestre 2017" sheetId="12" r:id="rId4"/>
    <sheet name="TOTAL ANY 2017" sheetId="13" r:id="rId5"/>
  </sheets>
  <definedNames>
    <definedName name="_xlnm.Print_Area" localSheetId="0">'1r Trimestre 2017'!$A$1:$Z$42</definedName>
    <definedName name="_xlnm.Print_Area" localSheetId="1">'2n Trimestre 2017'!$A$1:$Z$44</definedName>
    <definedName name="_xlnm.Print_Area" localSheetId="2">'3r Trimestre 2017'!$A$1:$Z$42</definedName>
    <definedName name="_xlnm.Print_Area" localSheetId="3">'4t Timestre 2017'!$A$1:$Z$42</definedName>
    <definedName name="_xlnm.Print_Area" localSheetId="4">'TOTAL ANY 2017'!$A$1:$Z$43</definedName>
  </definedNames>
  <calcPr calcId="145621" concurrentCalc="0"/>
</workbook>
</file>

<file path=xl/calcChain.xml><?xml version="1.0" encoding="utf-8"?>
<calcChain xmlns="http://schemas.openxmlformats.org/spreadsheetml/2006/main">
  <c r="L18" i="12" l="1"/>
  <c r="H18" i="12"/>
  <c r="D15" i="13"/>
  <c r="D16" i="13"/>
  <c r="D17" i="13"/>
  <c r="D18" i="13"/>
  <c r="D19" i="13"/>
  <c r="D20" i="13"/>
  <c r="D21" i="13"/>
  <c r="L35" i="13"/>
  <c r="H18" i="13"/>
  <c r="H15" i="13"/>
  <c r="H16" i="13"/>
  <c r="H17" i="13"/>
  <c r="H19" i="13"/>
  <c r="H21" i="13"/>
  <c r="L36" i="13"/>
  <c r="L18" i="13"/>
  <c r="L15" i="13"/>
  <c r="L16" i="13"/>
  <c r="L17" i="13"/>
  <c r="L19" i="13"/>
  <c r="L20" i="13"/>
  <c r="L21" i="13"/>
  <c r="L37" i="13"/>
  <c r="P15" i="13"/>
  <c r="P16" i="13"/>
  <c r="P17" i="13"/>
  <c r="P18" i="13"/>
  <c r="P19" i="13"/>
  <c r="P20" i="13"/>
  <c r="P21" i="13"/>
  <c r="L38" i="13"/>
  <c r="T15" i="13"/>
  <c r="T16" i="13"/>
  <c r="T17" i="13"/>
  <c r="T18" i="13"/>
  <c r="T19" i="13"/>
  <c r="T20" i="13"/>
  <c r="T21" i="13"/>
  <c r="L39" i="13"/>
  <c r="X15" i="13"/>
  <c r="X16" i="13"/>
  <c r="X17" i="13"/>
  <c r="X18" i="13"/>
  <c r="X19" i="13"/>
  <c r="X20" i="13"/>
  <c r="X21" i="13"/>
  <c r="L40" i="13"/>
  <c r="L41" i="13"/>
  <c r="M35" i="13"/>
  <c r="M36" i="13"/>
  <c r="M37" i="13"/>
  <c r="M38" i="13"/>
  <c r="M39" i="13"/>
  <c r="M40" i="13"/>
  <c r="M41" i="13"/>
  <c r="B15" i="13"/>
  <c r="B16" i="13"/>
  <c r="B17" i="13"/>
  <c r="B18" i="13"/>
  <c r="B19" i="13"/>
  <c r="B21" i="13"/>
  <c r="J35" i="13"/>
  <c r="F18" i="13"/>
  <c r="F15" i="13"/>
  <c r="F16" i="13"/>
  <c r="F17" i="13"/>
  <c r="F19" i="13"/>
  <c r="F21" i="13"/>
  <c r="J36" i="13"/>
  <c r="J18" i="13"/>
  <c r="J15" i="13"/>
  <c r="J16" i="13"/>
  <c r="J17" i="13"/>
  <c r="J19" i="13"/>
  <c r="J21" i="13"/>
  <c r="J37" i="13"/>
  <c r="N15" i="13"/>
  <c r="N16" i="13"/>
  <c r="N17" i="13"/>
  <c r="N18" i="13"/>
  <c r="N19" i="13"/>
  <c r="N20" i="13"/>
  <c r="N21" i="13"/>
  <c r="J38" i="13"/>
  <c r="R15" i="13"/>
  <c r="R16" i="13"/>
  <c r="R17" i="13"/>
  <c r="R18" i="13"/>
  <c r="R19" i="13"/>
  <c r="R20" i="13"/>
  <c r="R21" i="13"/>
  <c r="J39" i="13"/>
  <c r="V15" i="13"/>
  <c r="V16" i="13"/>
  <c r="V17" i="13"/>
  <c r="V18" i="13"/>
  <c r="V19" i="13"/>
  <c r="V20" i="13"/>
  <c r="V21" i="13"/>
  <c r="J40" i="13"/>
  <c r="J41" i="13"/>
  <c r="K35" i="13"/>
  <c r="K36" i="13"/>
  <c r="K37" i="13"/>
  <c r="K38" i="13"/>
  <c r="K39" i="13"/>
  <c r="K40" i="13"/>
  <c r="K41" i="13"/>
  <c r="H40" i="13"/>
  <c r="H39" i="13"/>
  <c r="H38" i="13"/>
  <c r="H37" i="13"/>
  <c r="H36" i="13"/>
  <c r="H35" i="13"/>
  <c r="B40" i="13"/>
  <c r="F21" i="12"/>
  <c r="J36" i="12"/>
  <c r="B21" i="12"/>
  <c r="J35" i="12"/>
  <c r="J21" i="12"/>
  <c r="J37" i="12"/>
  <c r="N21" i="12"/>
  <c r="J38" i="12"/>
  <c r="R21" i="12"/>
  <c r="J39" i="12"/>
  <c r="V21" i="12"/>
  <c r="J40" i="12"/>
  <c r="J41" i="12"/>
  <c r="K36" i="12"/>
  <c r="K37" i="12"/>
  <c r="K38" i="12"/>
  <c r="K39" i="12"/>
  <c r="K40" i="12"/>
  <c r="D21" i="12"/>
  <c r="L35" i="12"/>
  <c r="H21" i="12"/>
  <c r="L36" i="12"/>
  <c r="L21" i="12"/>
  <c r="L37" i="12"/>
  <c r="P21" i="12"/>
  <c r="L38" i="12"/>
  <c r="T21" i="12"/>
  <c r="L39" i="12"/>
  <c r="X21" i="12"/>
  <c r="L40" i="12"/>
  <c r="L41" i="12"/>
  <c r="M35" i="12"/>
  <c r="M36" i="12"/>
  <c r="M37" i="12"/>
  <c r="M38" i="12"/>
  <c r="M39" i="12"/>
  <c r="M40" i="12"/>
  <c r="M41" i="12"/>
  <c r="K35" i="12"/>
  <c r="K41" i="12"/>
  <c r="H40" i="12"/>
  <c r="H39" i="12"/>
  <c r="H38" i="12"/>
  <c r="H37" i="12"/>
  <c r="H36" i="12"/>
  <c r="H35" i="12"/>
  <c r="I15" i="11"/>
  <c r="B21" i="11"/>
  <c r="J35" i="11"/>
  <c r="J41" i="11"/>
  <c r="K36" i="11"/>
  <c r="K37" i="11"/>
  <c r="K38" i="11"/>
  <c r="K39" i="11"/>
  <c r="K40" i="11"/>
  <c r="L35" i="11"/>
  <c r="L36" i="11"/>
  <c r="L37" i="11"/>
  <c r="L38" i="11"/>
  <c r="L39" i="11"/>
  <c r="L40" i="11"/>
  <c r="L41" i="11"/>
  <c r="M35" i="11"/>
  <c r="M36" i="11"/>
  <c r="M37" i="11"/>
  <c r="M38" i="11"/>
  <c r="M39" i="11"/>
  <c r="M40" i="11"/>
  <c r="M41" i="11"/>
  <c r="J36" i="11"/>
  <c r="J37" i="11"/>
  <c r="J38" i="11"/>
  <c r="J39" i="11"/>
  <c r="J40" i="11"/>
  <c r="K35" i="11"/>
  <c r="K41" i="11"/>
  <c r="H40" i="11"/>
  <c r="H39" i="11"/>
  <c r="H38" i="11"/>
  <c r="H37" i="11"/>
  <c r="H36" i="11"/>
  <c r="H35" i="11"/>
  <c r="Y16" i="9"/>
  <c r="Y17" i="9"/>
  <c r="Y18" i="9"/>
  <c r="Y19" i="9"/>
  <c r="Y20" i="9"/>
  <c r="W17" i="9"/>
  <c r="W18" i="9"/>
  <c r="W19" i="9"/>
  <c r="W20" i="9"/>
  <c r="W16" i="9"/>
  <c r="T21" i="9"/>
  <c r="U15" i="9"/>
  <c r="U16" i="9"/>
  <c r="U17" i="9"/>
  <c r="U18" i="9"/>
  <c r="U19" i="9"/>
  <c r="U20" i="9"/>
  <c r="U21" i="9"/>
  <c r="R21" i="9"/>
  <c r="S15" i="9"/>
  <c r="S16" i="9"/>
  <c r="S17" i="9"/>
  <c r="S18" i="9"/>
  <c r="S19" i="9"/>
  <c r="S20" i="9"/>
  <c r="S21" i="9"/>
  <c r="Q16" i="9"/>
  <c r="Q17" i="9"/>
  <c r="Q18" i="9"/>
  <c r="Q19" i="9"/>
  <c r="Q20" i="9"/>
  <c r="O16" i="9"/>
  <c r="O17" i="9"/>
  <c r="O18" i="9"/>
  <c r="O19" i="9"/>
  <c r="O20" i="9"/>
  <c r="M16" i="9"/>
  <c r="K17" i="9"/>
  <c r="K16" i="9"/>
  <c r="D36" i="9"/>
  <c r="B40" i="9"/>
  <c r="B39" i="9"/>
  <c r="B38" i="9"/>
  <c r="B37" i="9"/>
  <c r="B36" i="9"/>
  <c r="L35" i="9"/>
  <c r="L36" i="9"/>
  <c r="L37" i="9"/>
  <c r="L38" i="9"/>
  <c r="L39" i="9"/>
  <c r="L40" i="9"/>
  <c r="L41" i="9"/>
  <c r="M35" i="9"/>
  <c r="M36" i="9"/>
  <c r="M37" i="9"/>
  <c r="M38" i="9"/>
  <c r="M39" i="9"/>
  <c r="M40" i="9"/>
  <c r="M41" i="9"/>
  <c r="J35" i="9"/>
  <c r="J36" i="9"/>
  <c r="J37" i="9"/>
  <c r="J38" i="9"/>
  <c r="J39" i="9"/>
  <c r="J40" i="9"/>
  <c r="J41" i="9"/>
  <c r="K35" i="9"/>
  <c r="K36" i="9"/>
  <c r="K37" i="9"/>
  <c r="K38" i="9"/>
  <c r="K39" i="9"/>
  <c r="K40" i="9"/>
  <c r="K41" i="9"/>
  <c r="H40" i="9"/>
  <c r="H39" i="9"/>
  <c r="H38" i="9"/>
  <c r="H37" i="9"/>
  <c r="H36" i="9"/>
  <c r="H35" i="9"/>
  <c r="Y16" i="10"/>
  <c r="H21" i="10"/>
  <c r="L36" i="10"/>
  <c r="L21" i="10"/>
  <c r="L37" i="10"/>
  <c r="D21" i="10"/>
  <c r="L35" i="10"/>
  <c r="P21" i="10"/>
  <c r="L38" i="10"/>
  <c r="T21" i="10"/>
  <c r="L39" i="10"/>
  <c r="X21" i="10"/>
  <c r="L40" i="10"/>
  <c r="L41" i="10"/>
  <c r="M36" i="10"/>
  <c r="M37" i="10"/>
  <c r="M38" i="10"/>
  <c r="M39" i="10"/>
  <c r="M40" i="10"/>
  <c r="M35" i="10"/>
  <c r="F21" i="10"/>
  <c r="J36" i="10"/>
  <c r="B21" i="10"/>
  <c r="J35" i="10"/>
  <c r="J21" i="10"/>
  <c r="J37" i="10"/>
  <c r="N21" i="10"/>
  <c r="J38" i="10"/>
  <c r="R21" i="10"/>
  <c r="J39" i="10"/>
  <c r="V21" i="10"/>
  <c r="J40" i="10"/>
  <c r="J41" i="10"/>
  <c r="K36" i="10"/>
  <c r="K37" i="10"/>
  <c r="K38" i="10"/>
  <c r="K39" i="10"/>
  <c r="K40" i="10"/>
  <c r="K35" i="10"/>
  <c r="A40" i="10"/>
  <c r="A37" i="10"/>
  <c r="A38" i="10"/>
  <c r="A39" i="10"/>
  <c r="A36" i="10"/>
  <c r="A35" i="10"/>
  <c r="H40" i="10"/>
  <c r="H39" i="10"/>
  <c r="H38" i="10"/>
  <c r="H37" i="10"/>
  <c r="H36" i="10"/>
  <c r="H35" i="10"/>
  <c r="D38" i="10"/>
  <c r="D35" i="10"/>
  <c r="D36" i="10"/>
  <c r="D37" i="10"/>
  <c r="D39" i="10"/>
  <c r="D40" i="10"/>
  <c r="D41" i="10"/>
  <c r="E36" i="10"/>
  <c r="B38" i="10"/>
  <c r="B35" i="10"/>
  <c r="B36" i="10"/>
  <c r="B37" i="10"/>
  <c r="B39" i="10"/>
  <c r="B40" i="10"/>
  <c r="B41" i="10"/>
  <c r="C36" i="10"/>
  <c r="B41" i="9"/>
  <c r="F21" i="9"/>
  <c r="G16" i="9"/>
  <c r="Y20" i="12"/>
  <c r="Y19" i="12"/>
  <c r="Y18" i="12"/>
  <c r="Y17" i="12"/>
  <c r="Y16" i="12"/>
  <c r="Y15" i="12"/>
  <c r="W20" i="12"/>
  <c r="W19" i="12"/>
  <c r="W18" i="12"/>
  <c r="W17" i="12"/>
  <c r="W16" i="12"/>
  <c r="W15" i="12"/>
  <c r="U20" i="12"/>
  <c r="U19" i="12"/>
  <c r="U18" i="12"/>
  <c r="U17" i="12"/>
  <c r="U16" i="12"/>
  <c r="U15" i="12"/>
  <c r="S20" i="12"/>
  <c r="S19" i="12"/>
  <c r="S18" i="12"/>
  <c r="S17" i="12"/>
  <c r="S16" i="12"/>
  <c r="S15" i="12"/>
  <c r="Y21" i="12"/>
  <c r="W21" i="12"/>
  <c r="U21" i="12"/>
  <c r="S21" i="12"/>
  <c r="Q15" i="12"/>
  <c r="Q16" i="12"/>
  <c r="Q17" i="12"/>
  <c r="Q18" i="12"/>
  <c r="Q19" i="12"/>
  <c r="Q20" i="12"/>
  <c r="Q21" i="12"/>
  <c r="O15" i="12"/>
  <c r="O16" i="12"/>
  <c r="O17" i="12"/>
  <c r="O18" i="12"/>
  <c r="O19" i="12"/>
  <c r="O20" i="12"/>
  <c r="O21" i="12"/>
  <c r="M20" i="12"/>
  <c r="M19" i="12"/>
  <c r="M18" i="12"/>
  <c r="M17" i="12"/>
  <c r="M16" i="12"/>
  <c r="M15" i="12"/>
  <c r="K20" i="12"/>
  <c r="K19" i="12"/>
  <c r="K18" i="12"/>
  <c r="K17" i="12"/>
  <c r="K16" i="12"/>
  <c r="K15" i="12"/>
  <c r="I20" i="12"/>
  <c r="I19" i="12"/>
  <c r="I18" i="12"/>
  <c r="I17" i="12"/>
  <c r="I16" i="12"/>
  <c r="I15" i="12"/>
  <c r="G20" i="12"/>
  <c r="G19" i="12"/>
  <c r="G18" i="12"/>
  <c r="G17" i="12"/>
  <c r="G16" i="12"/>
  <c r="G15" i="12"/>
  <c r="E20" i="12"/>
  <c r="E19" i="12"/>
  <c r="E18" i="12"/>
  <c r="E17" i="12"/>
  <c r="E16" i="12"/>
  <c r="E15" i="12"/>
  <c r="C20" i="12"/>
  <c r="C19" i="12"/>
  <c r="C18" i="12"/>
  <c r="C17" i="12"/>
  <c r="C16" i="12"/>
  <c r="C15" i="12"/>
  <c r="O19" i="11"/>
  <c r="O16" i="11"/>
  <c r="O15" i="11"/>
  <c r="C20" i="11"/>
  <c r="C15" i="11"/>
  <c r="W20" i="10"/>
  <c r="W17" i="10"/>
  <c r="K20" i="10"/>
  <c r="C15" i="10"/>
  <c r="H21" i="9"/>
  <c r="A31" i="13"/>
  <c r="D35" i="12"/>
  <c r="D36" i="12"/>
  <c r="D37" i="12"/>
  <c r="D38" i="12"/>
  <c r="D39" i="12"/>
  <c r="D40" i="12"/>
  <c r="D41" i="12"/>
  <c r="E35" i="12"/>
  <c r="E36" i="12"/>
  <c r="E37" i="12"/>
  <c r="E38" i="12"/>
  <c r="E39" i="12"/>
  <c r="E40" i="12"/>
  <c r="E41" i="12"/>
  <c r="B35" i="12"/>
  <c r="B36" i="12"/>
  <c r="B37" i="12"/>
  <c r="B38" i="12"/>
  <c r="B39" i="12"/>
  <c r="B40" i="12"/>
  <c r="B41" i="12"/>
  <c r="C35" i="12"/>
  <c r="C36" i="12"/>
  <c r="C37" i="12"/>
  <c r="C38" i="12"/>
  <c r="C39" i="12"/>
  <c r="C40" i="12"/>
  <c r="C41" i="12"/>
  <c r="A31" i="12"/>
  <c r="M21" i="12"/>
  <c r="K21" i="12"/>
  <c r="I21" i="12"/>
  <c r="G21" i="12"/>
  <c r="E21" i="12"/>
  <c r="C21" i="12"/>
  <c r="D35" i="11"/>
  <c r="D41" i="11"/>
  <c r="E39" i="11"/>
  <c r="D36" i="11"/>
  <c r="D37" i="11"/>
  <c r="D38" i="11"/>
  <c r="D39" i="11"/>
  <c r="D40" i="11"/>
  <c r="B35" i="11"/>
  <c r="B36" i="11"/>
  <c r="B37" i="11"/>
  <c r="B38" i="11"/>
  <c r="B39" i="11"/>
  <c r="B40" i="11"/>
  <c r="A31" i="11"/>
  <c r="T21" i="11"/>
  <c r="U19" i="11"/>
  <c r="R21" i="11"/>
  <c r="S17" i="11"/>
  <c r="P21" i="11"/>
  <c r="Q19" i="11"/>
  <c r="N21" i="11"/>
  <c r="O17" i="11"/>
  <c r="A31" i="10"/>
  <c r="A31" i="9"/>
  <c r="B21" i="9"/>
  <c r="C18" i="9"/>
  <c r="B35" i="9"/>
  <c r="D37" i="9"/>
  <c r="D38" i="9"/>
  <c r="D39" i="9"/>
  <c r="D40" i="9"/>
  <c r="D35" i="9"/>
  <c r="X21" i="11"/>
  <c r="Y19" i="11"/>
  <c r="V21" i="11"/>
  <c r="W17" i="11"/>
  <c r="L21" i="11"/>
  <c r="M19" i="11"/>
  <c r="J21" i="11"/>
  <c r="K17" i="11"/>
  <c r="H21" i="11"/>
  <c r="I19" i="11"/>
  <c r="F21" i="11"/>
  <c r="G17" i="11"/>
  <c r="D21" i="11"/>
  <c r="E19" i="11"/>
  <c r="C17" i="11"/>
  <c r="G15" i="10"/>
  <c r="E18" i="10"/>
  <c r="C17" i="10"/>
  <c r="X21" i="9"/>
  <c r="V21" i="9"/>
  <c r="P21" i="9"/>
  <c r="N21" i="9"/>
  <c r="L21" i="9"/>
  <c r="J21" i="9"/>
  <c r="D21" i="9"/>
  <c r="E18" i="9"/>
  <c r="C16" i="11"/>
  <c r="K15" i="11"/>
  <c r="C19" i="11"/>
  <c r="K16" i="11"/>
  <c r="O20" i="11"/>
  <c r="S20" i="11"/>
  <c r="S15" i="11"/>
  <c r="G15" i="11"/>
  <c r="S16" i="11"/>
  <c r="S19" i="11"/>
  <c r="K19" i="11"/>
  <c r="K20" i="11"/>
  <c r="E38" i="11"/>
  <c r="G16" i="11"/>
  <c r="G19" i="11"/>
  <c r="G20" i="11"/>
  <c r="E40" i="11"/>
  <c r="E37" i="11"/>
  <c r="M18" i="11"/>
  <c r="E36" i="11"/>
  <c r="E35" i="11"/>
  <c r="C18" i="11"/>
  <c r="E16" i="11"/>
  <c r="E20" i="11"/>
  <c r="G18" i="11"/>
  <c r="I16" i="11"/>
  <c r="I20" i="11"/>
  <c r="K18" i="11"/>
  <c r="M16" i="11"/>
  <c r="M20" i="11"/>
  <c r="O18" i="11"/>
  <c r="O21" i="11"/>
  <c r="Q16" i="11"/>
  <c r="Q20" i="11"/>
  <c r="S18" i="11"/>
  <c r="U16" i="11"/>
  <c r="U20" i="11"/>
  <c r="W18" i="11"/>
  <c r="Y16" i="11"/>
  <c r="Y20" i="11"/>
  <c r="B41" i="11"/>
  <c r="C38" i="11"/>
  <c r="E17" i="11"/>
  <c r="I17" i="11"/>
  <c r="M17" i="11"/>
  <c r="Q17" i="11"/>
  <c r="U17" i="11"/>
  <c r="W15" i="11"/>
  <c r="W19" i="11"/>
  <c r="W21" i="11"/>
  <c r="Y17" i="11"/>
  <c r="E18" i="11"/>
  <c r="I18" i="11"/>
  <c r="Q18" i="11"/>
  <c r="U18" i="11"/>
  <c r="W16" i="11"/>
  <c r="W20" i="11"/>
  <c r="Y18" i="11"/>
  <c r="E15" i="11"/>
  <c r="M15" i="11"/>
  <c r="Q15" i="11"/>
  <c r="U15" i="11"/>
  <c r="Y15" i="11"/>
  <c r="O15" i="9"/>
  <c r="I17" i="9"/>
  <c r="I16" i="9"/>
  <c r="M18" i="13"/>
  <c r="Y19" i="13"/>
  <c r="U18" i="13"/>
  <c r="M15" i="10"/>
  <c r="B39" i="13"/>
  <c r="O16" i="13"/>
  <c r="S18" i="10"/>
  <c r="C19" i="10"/>
  <c r="K17" i="10"/>
  <c r="O19" i="10"/>
  <c r="D38" i="13"/>
  <c r="Q18" i="13"/>
  <c r="U19" i="13"/>
  <c r="C16" i="10"/>
  <c r="S15" i="10"/>
  <c r="D39" i="13"/>
  <c r="D36" i="13"/>
  <c r="Y17" i="10"/>
  <c r="C18" i="10"/>
  <c r="K15" i="10"/>
  <c r="S19" i="10"/>
  <c r="W18" i="10"/>
  <c r="S20" i="13"/>
  <c r="D40" i="13"/>
  <c r="D37" i="13"/>
  <c r="E39" i="10"/>
  <c r="M18" i="10"/>
  <c r="M20" i="10"/>
  <c r="M19" i="10"/>
  <c r="M17" i="10"/>
  <c r="D35" i="13"/>
  <c r="O18" i="10"/>
  <c r="O15" i="10"/>
  <c r="C35" i="10"/>
  <c r="I17" i="10"/>
  <c r="G19" i="10"/>
  <c r="C20" i="13"/>
  <c r="C20" i="10"/>
  <c r="E20" i="10"/>
  <c r="E17" i="10"/>
  <c r="K19" i="10"/>
  <c r="K18" i="10"/>
  <c r="O17" i="10"/>
  <c r="O20" i="10"/>
  <c r="S17" i="10"/>
  <c r="S20" i="10"/>
  <c r="W15" i="10"/>
  <c r="W19" i="10"/>
  <c r="Y18" i="10"/>
  <c r="B37" i="13"/>
  <c r="K15" i="13"/>
  <c r="U17" i="13"/>
  <c r="U20" i="13"/>
  <c r="E38" i="10"/>
  <c r="Q15" i="9"/>
  <c r="C19" i="9"/>
  <c r="E19" i="10"/>
  <c r="E16" i="10"/>
  <c r="Q15" i="10"/>
  <c r="Q19" i="10"/>
  <c r="U15" i="10"/>
  <c r="U19" i="10"/>
  <c r="C16" i="9"/>
  <c r="E15" i="10"/>
  <c r="I15" i="10"/>
  <c r="Q17" i="10"/>
  <c r="Q20" i="10"/>
  <c r="U17" i="10"/>
  <c r="U20" i="10"/>
  <c r="Y15" i="10"/>
  <c r="Y19" i="10"/>
  <c r="U15" i="13"/>
  <c r="U16" i="13"/>
  <c r="U21" i="13"/>
  <c r="G18" i="10"/>
  <c r="Q18" i="10"/>
  <c r="U18" i="10"/>
  <c r="Y20" i="10"/>
  <c r="B36" i="13"/>
  <c r="G20" i="10"/>
  <c r="G17" i="10"/>
  <c r="I20" i="10"/>
  <c r="I18" i="10"/>
  <c r="I19" i="10"/>
  <c r="I19" i="9"/>
  <c r="G17" i="13"/>
  <c r="Y15" i="9"/>
  <c r="W15" i="9"/>
  <c r="E15" i="9"/>
  <c r="D41" i="9"/>
  <c r="E40" i="9"/>
  <c r="E20" i="9"/>
  <c r="E17" i="9"/>
  <c r="E19" i="9"/>
  <c r="E16" i="9"/>
  <c r="C20" i="9"/>
  <c r="C17" i="9"/>
  <c r="B35" i="13"/>
  <c r="C15" i="9"/>
  <c r="M15" i="9"/>
  <c r="M18" i="9"/>
  <c r="M20" i="9"/>
  <c r="M17" i="9"/>
  <c r="M19" i="9"/>
  <c r="K15" i="9"/>
  <c r="K18" i="9"/>
  <c r="K20" i="9"/>
  <c r="K19" i="9"/>
  <c r="I15" i="9"/>
  <c r="I18" i="9"/>
  <c r="I20" i="9"/>
  <c r="B38" i="13"/>
  <c r="G15" i="9"/>
  <c r="G18" i="9"/>
  <c r="G20" i="9"/>
  <c r="G17" i="9"/>
  <c r="G19" i="9"/>
  <c r="S21" i="11"/>
  <c r="C21" i="11"/>
  <c r="G21" i="11"/>
  <c r="E41" i="11"/>
  <c r="U21" i="11"/>
  <c r="E21" i="11"/>
  <c r="Y21" i="11"/>
  <c r="K21" i="11"/>
  <c r="I21" i="11"/>
  <c r="C39" i="11"/>
  <c r="C37" i="11"/>
  <c r="C35" i="11"/>
  <c r="C36" i="11"/>
  <c r="C40" i="11"/>
  <c r="Q21" i="11"/>
  <c r="M21" i="11"/>
  <c r="M16" i="13"/>
  <c r="O21" i="9"/>
  <c r="M15" i="13"/>
  <c r="M17" i="13"/>
  <c r="M19" i="13"/>
  <c r="M20" i="13"/>
  <c r="M21" i="13"/>
  <c r="Y15" i="13"/>
  <c r="Y16" i="13"/>
  <c r="Y17" i="13"/>
  <c r="Y18" i="13"/>
  <c r="Y20" i="13"/>
  <c r="Y21" i="13"/>
  <c r="C16" i="13"/>
  <c r="Q19" i="13"/>
  <c r="Q16" i="13"/>
  <c r="K18" i="13"/>
  <c r="S17" i="13"/>
  <c r="Q15" i="13"/>
  <c r="Q17" i="13"/>
  <c r="Q20" i="13"/>
  <c r="Q21" i="13"/>
  <c r="O18" i="13"/>
  <c r="O19" i="13"/>
  <c r="S16" i="13"/>
  <c r="O15" i="13"/>
  <c r="O17" i="13"/>
  <c r="O20" i="13"/>
  <c r="O21" i="13"/>
  <c r="C19" i="13"/>
  <c r="S18" i="13"/>
  <c r="G20" i="13"/>
  <c r="C17" i="13"/>
  <c r="C15" i="13"/>
  <c r="C18" i="13"/>
  <c r="W19" i="13"/>
  <c r="G16" i="13"/>
  <c r="K20" i="13"/>
  <c r="E21" i="10"/>
  <c r="S21" i="10"/>
  <c r="S19" i="13"/>
  <c r="S15" i="13"/>
  <c r="S21" i="13"/>
  <c r="G18" i="13"/>
  <c r="D41" i="13"/>
  <c r="E38" i="13"/>
  <c r="K19" i="13"/>
  <c r="W16" i="13"/>
  <c r="C21" i="10"/>
  <c r="W18" i="13"/>
  <c r="W15" i="13"/>
  <c r="W17" i="13"/>
  <c r="W20" i="13"/>
  <c r="W21" i="13"/>
  <c r="K21" i="10"/>
  <c r="E37" i="10"/>
  <c r="E35" i="10"/>
  <c r="E40" i="10"/>
  <c r="K17" i="13"/>
  <c r="K16" i="13"/>
  <c r="M21" i="10"/>
  <c r="G21" i="10"/>
  <c r="I21" i="10"/>
  <c r="C40" i="10"/>
  <c r="E39" i="9"/>
  <c r="C38" i="10"/>
  <c r="C39" i="10"/>
  <c r="C37" i="10"/>
  <c r="Q21" i="10"/>
  <c r="O21" i="10"/>
  <c r="Y21" i="10"/>
  <c r="U21" i="10"/>
  <c r="Q21" i="9"/>
  <c r="W21" i="10"/>
  <c r="E36" i="9"/>
  <c r="G19" i="13"/>
  <c r="G15" i="13"/>
  <c r="E35" i="9"/>
  <c r="Y21" i="9"/>
  <c r="E38" i="9"/>
  <c r="W21" i="9"/>
  <c r="E37" i="9"/>
  <c r="E18" i="13"/>
  <c r="E20" i="13"/>
  <c r="E17" i="13"/>
  <c r="E19" i="13"/>
  <c r="E16" i="13"/>
  <c r="E15" i="13"/>
  <c r="E21" i="9"/>
  <c r="C21" i="9"/>
  <c r="M21" i="9"/>
  <c r="K21" i="9"/>
  <c r="K21" i="13"/>
  <c r="I20" i="13"/>
  <c r="I17" i="13"/>
  <c r="I19" i="13"/>
  <c r="I16" i="13"/>
  <c r="I15" i="13"/>
  <c r="I18" i="13"/>
  <c r="I21" i="9"/>
  <c r="G21" i="9"/>
  <c r="B41" i="13"/>
  <c r="C38" i="13"/>
  <c r="C40" i="9"/>
  <c r="C35" i="9"/>
  <c r="C39" i="9"/>
  <c r="C36" i="9"/>
  <c r="C37" i="9"/>
  <c r="C38" i="9"/>
  <c r="C41" i="11"/>
  <c r="E36" i="13"/>
  <c r="C21" i="13"/>
  <c r="K41" i="10"/>
  <c r="E40" i="13"/>
  <c r="E37" i="13"/>
  <c r="E35" i="13"/>
  <c r="E39" i="13"/>
  <c r="E41" i="13"/>
  <c r="M41" i="10"/>
  <c r="E41" i="10"/>
  <c r="C41" i="10"/>
  <c r="G21" i="13"/>
  <c r="E41" i="9"/>
  <c r="E21" i="13"/>
  <c r="I21" i="13"/>
  <c r="C41" i="9"/>
  <c r="C37" i="13"/>
  <c r="C40" i="13"/>
  <c r="C35" i="13"/>
  <c r="C36" i="13"/>
  <c r="C39" i="13"/>
  <c r="C41" i="13"/>
</calcChain>
</file>

<file path=xl/sharedStrings.xml><?xml version="1.0" encoding="utf-8"?>
<sst xmlns="http://schemas.openxmlformats.org/spreadsheetml/2006/main" count="325" uniqueCount="44">
  <si>
    <t>Derivats d'acords marc</t>
  </si>
  <si>
    <t>Negociats</t>
  </si>
  <si>
    <t>Oberts</t>
  </si>
  <si>
    <t>Restringits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</si>
  <si>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</si>
  <si>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</si>
  <si>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</si>
  <si>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</si>
  <si>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</si>
  <si>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</si>
  <si>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</si>
  <si>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Import</t>
  </si>
  <si>
    <t>% total contractes</t>
  </si>
  <si>
    <t>% total import</t>
  </si>
  <si>
    <t>Gestió Serveis Públics/Concessions</t>
  </si>
  <si>
    <t>Procediment d'adjudicació</t>
  </si>
  <si>
    <t>Menors</t>
  </si>
  <si>
    <t>TOTALS</t>
  </si>
  <si>
    <t>* Els lots es comptabilitzen com a contractes independents.</t>
  </si>
  <si>
    <t>* Menors derivats autorització genèrica de despesa</t>
  </si>
  <si>
    <t>TOTAL</t>
  </si>
  <si>
    <r>
      <t xml:space="preserve">PRIMER TRIMESTRE 2017:     </t>
    </r>
    <r>
      <rPr>
        <b/>
        <i/>
        <sz val="12"/>
        <color theme="1"/>
        <rFont val="Arial"/>
        <family val="2"/>
      </rPr>
      <t>1 de gener a 31 de març de 2017</t>
    </r>
  </si>
  <si>
    <t xml:space="preserve">Menors </t>
  </si>
  <si>
    <t>Total</t>
  </si>
  <si>
    <t>GERÈNCIES i DISTRICTES</t>
  </si>
  <si>
    <r>
      <t xml:space="preserve">* </t>
    </r>
    <r>
      <rPr>
        <b/>
        <sz val="10"/>
        <color theme="1"/>
        <rFont val="Arial"/>
        <family val="2"/>
      </rPr>
      <t xml:space="preserve">La informació sobre el nombre de contractes menors derivats d'una autorització genèrica de despesa, es publicarà un cop finalitzat l'any corresponent, tal  i com preveu la base vint-i-vuitena, apartat 1 punt e) de les bases d'execució 2017 de l'Ajuntament de Barcelona. </t>
    </r>
    <r>
      <rPr>
        <b/>
        <i/>
        <sz val="10"/>
        <color theme="5" tint="-0.249977111117893"/>
        <rFont val="Arial"/>
        <family val="2"/>
      </rPr>
      <t xml:space="preserve">http://ajuntament.barcelona.cat/pressupostos2017/ca/docs/Llibre_Verd_Pressupost_2017.pdf </t>
    </r>
    <r>
      <rPr>
        <b/>
        <sz val="10"/>
        <color theme="5" tint="-0.249977111117893"/>
        <rFont val="Arial"/>
        <family val="2"/>
      </rPr>
      <t xml:space="preserve">   </t>
    </r>
    <r>
      <rPr>
        <b/>
        <sz val="10"/>
        <rFont val="Arial"/>
        <family val="2"/>
      </rPr>
      <t xml:space="preserve">Trimestralment, però, s'informarà de la despesa efectuada. </t>
    </r>
  </si>
  <si>
    <t>Nombre Total Contractes</t>
  </si>
  <si>
    <t>Import (€)</t>
  </si>
  <si>
    <t>Total Import (€)</t>
  </si>
  <si>
    <r>
      <t xml:space="preserve">SEGON TRIMESTRE 2017:     </t>
    </r>
    <r>
      <rPr>
        <b/>
        <i/>
        <sz val="12"/>
        <color theme="1"/>
        <rFont val="Arial"/>
        <family val="2"/>
      </rPr>
      <t>1 d'abril a 30 de juny de 2017</t>
    </r>
  </si>
  <si>
    <r>
      <t xml:space="preserve">TERCER TRIMESTRE 2017:     </t>
    </r>
    <r>
      <rPr>
        <b/>
        <i/>
        <sz val="12"/>
        <color theme="1"/>
        <rFont val="Arial"/>
        <family val="2"/>
      </rPr>
      <t>1 de juliol a 30 de setembre de 2017</t>
    </r>
  </si>
  <si>
    <t xml:space="preserve"> </t>
  </si>
  <si>
    <t>(Dades extretes a 27 de març de 2018)</t>
  </si>
  <si>
    <r>
      <t xml:space="preserve">QUART TRIMESTRE 2017:     </t>
    </r>
    <r>
      <rPr>
        <b/>
        <i/>
        <sz val="13"/>
        <color theme="1"/>
        <rFont val="Arial"/>
        <family val="2"/>
      </rPr>
      <t xml:space="preserve">1 d'octubre a 31 de desembre de 2017 </t>
    </r>
  </si>
  <si>
    <t>(Dades actualitzades a 27 de març de 2018)</t>
  </si>
  <si>
    <r>
      <rPr>
        <b/>
        <sz val="14"/>
        <color theme="1"/>
        <rFont val="Arial"/>
        <family val="2"/>
      </rPr>
      <t xml:space="preserve">ANY 2017     </t>
    </r>
    <r>
      <rPr>
        <b/>
        <i/>
        <sz val="12"/>
        <color theme="1"/>
        <rFont val="Arial"/>
        <family val="2"/>
      </rPr>
      <t xml:space="preserve">1 de gener a 31 de desembre de 2017  </t>
    </r>
  </si>
  <si>
    <r>
      <t xml:space="preserve">* </t>
    </r>
    <r>
      <rPr>
        <b/>
        <sz val="10"/>
        <color theme="1"/>
        <rFont val="Arial"/>
        <family val="2"/>
      </rPr>
      <t>La informació sobre el nombre de contractes menors derivats d'una autorització genèrica de despesa, es publica un cop finalitzat l'any corresponent, tal  i com preveu la base vint-i-vuitena, apartat 1, punt e) de les bases d'execució 2017 de l'Ajuntament de Barcelona (http://ajuntament.barcelona.cat/pressupostos2017/ca/docs/Llibre_Verd_Pressupost_2017.pdf). Conjuntament es facilita l'acumulatiu trimestral de despesa efectuada.</t>
    </r>
    <r>
      <rPr>
        <b/>
        <i/>
        <sz val="10"/>
        <color theme="5" tint="-0.249977111117893"/>
        <rFont val="Arial"/>
        <family val="2"/>
      </rPr>
      <t/>
    </r>
  </si>
  <si>
    <t>* No s'indiquen els contractes patrimonials, ni les despeses d'impostos (tributs entitats locals, per ex.).</t>
  </si>
  <si>
    <t>Tipus de contracte</t>
  </si>
  <si>
    <t>TOTALS per procediment</t>
  </si>
  <si>
    <t>TOTALS per tipus contracte</t>
  </si>
  <si>
    <t>Gestió Serveis Públics / 
Concessions de serveis</t>
  </si>
  <si>
    <t>RESUM DE LA CONTRACTACIÓ ANUAL</t>
  </si>
  <si>
    <t>RESUM DE LA CONTRACTACIÓ 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</si>
</sst>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"/>
  </numFmts>
  <fonts count="48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sz val="9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0"/>
      <color theme="5" tint="-0.249977111117893"/>
      <name val="Arial"/>
      <family val="2"/>
    </font>
    <font>
      <b/>
      <sz val="10"/>
      <color theme="5" tint="-0.249977111117893"/>
      <name val="Arial"/>
      <family val="2"/>
    </font>
    <font>
      <b/>
      <sz val="16"/>
      <color theme="1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b/>
      <sz val="13"/>
      <color theme="1"/>
      <name val="Arial"/>
      <family val="2"/>
    </font>
    <font>
      <b/>
      <i/>
      <sz val="13"/>
      <color theme="1"/>
      <name val="Arial"/>
      <family val="2"/>
    </font>
    <font>
      <sz val="13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sz val="11"/>
      <color rgb="FFFF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71">
    <xf numFmtId="0" fontId="0" fillId="0" borderId="0"/>
    <xf numFmtId="9" fontId="18" fillId="0" borderId="0" applyFont="0" applyFill="0" applyBorder="0" applyAlignment="0" applyProtection="0"/>
    <xf numFmtId="0" fontId="22" fillId="0" borderId="0"/>
    <xf numFmtId="0" fontId="18" fillId="5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4" borderId="0" applyNumberFormat="0" applyBorder="0" applyAlignment="0" applyProtection="0"/>
    <xf numFmtId="0" fontId="18" fillId="16" borderId="0" applyNumberFormat="0" applyBorder="0" applyAlignment="0" applyProtection="0"/>
    <xf numFmtId="0" fontId="22" fillId="0" borderId="0"/>
    <xf numFmtId="0" fontId="18" fillId="4" borderId="2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41" applyNumberFormat="0" applyFill="0" applyAlignment="0" applyProtection="0"/>
    <xf numFmtId="0" fontId="34" fillId="0" borderId="42" applyNumberFormat="0" applyFill="0" applyAlignment="0" applyProtection="0"/>
    <xf numFmtId="0" fontId="35" fillId="0" borderId="43" applyNumberFormat="0" applyFill="0" applyAlignment="0" applyProtection="0"/>
    <xf numFmtId="0" fontId="35" fillId="0" borderId="0" applyNumberFormat="0" applyFill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44" applyNumberFormat="0" applyAlignment="0" applyProtection="0"/>
    <xf numFmtId="0" fontId="40" fillId="22" borderId="45" applyNumberFormat="0" applyAlignment="0" applyProtection="0"/>
    <xf numFmtId="0" fontId="41" fillId="22" borderId="44" applyNumberFormat="0" applyAlignment="0" applyProtection="0"/>
    <xf numFmtId="0" fontId="42" fillId="0" borderId="46" applyNumberFormat="0" applyFill="0" applyAlignment="0" applyProtection="0"/>
    <xf numFmtId="0" fontId="43" fillId="23" borderId="47" applyNumberFormat="0" applyAlignment="0" applyProtection="0"/>
    <xf numFmtId="0" fontId="44" fillId="0" borderId="0" applyNumberFormat="0" applyFill="0" applyBorder="0" applyAlignment="0" applyProtection="0"/>
    <xf numFmtId="0" fontId="18" fillId="4" borderId="21" applyNumberFormat="0" applyFont="0" applyAlignment="0" applyProtection="0"/>
    <xf numFmtId="0" fontId="45" fillId="0" borderId="0" applyNumberFormat="0" applyFill="0" applyBorder="0" applyAlignment="0" applyProtection="0"/>
    <xf numFmtId="0" fontId="14" fillId="0" borderId="48" applyNumberFormat="0" applyFill="0" applyAlignment="0" applyProtection="0"/>
    <xf numFmtId="0" fontId="46" fillId="2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46" fillId="35" borderId="0" applyNumberFormat="0" applyBorder="0" applyAlignment="0" applyProtection="0"/>
    <xf numFmtId="0" fontId="18" fillId="4" borderId="21" applyNumberFormat="0" applyFont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</cellStyleXfs>
  <cellXfs count="184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ont="1" applyFill="1"/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/>
    <xf numFmtId="4" fontId="0" fillId="0" borderId="0" xfId="0" applyNumberFormat="1" applyAlignment="1">
      <alignment vertical="center"/>
    </xf>
    <xf numFmtId="4" fontId="0" fillId="2" borderId="0" xfId="0" applyNumberFormat="1" applyFill="1" applyAlignment="1">
      <alignment vertical="center"/>
    </xf>
    <xf numFmtId="0" fontId="0" fillId="0" borderId="0" xfId="0" applyFont="1" applyBorder="1" applyAlignment="1">
      <alignment horizontal="center" vertical="center"/>
    </xf>
    <xf numFmtId="4" fontId="0" fillId="2" borderId="0" xfId="0" applyNumberFormat="1" applyFill="1" applyBorder="1" applyAlignment="1">
      <alignment vertical="center"/>
    </xf>
    <xf numFmtId="4" fontId="7" fillId="2" borderId="0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0" fontId="12" fillId="0" borderId="0" xfId="0" applyFont="1"/>
    <xf numFmtId="0" fontId="13" fillId="0" borderId="0" xfId="0" applyFont="1" applyAlignment="1">
      <alignment vertical="center"/>
    </xf>
    <xf numFmtId="0" fontId="0" fillId="2" borderId="0" xfId="0" applyFont="1" applyFill="1" applyAlignment="1">
      <alignment horizontal="left"/>
    </xf>
    <xf numFmtId="0" fontId="19" fillId="2" borderId="0" xfId="0" applyFont="1" applyFill="1" applyAlignment="1">
      <alignment horizontal="left" vertical="center"/>
    </xf>
    <xf numFmtId="10" fontId="21" fillId="0" borderId="1" xfId="1" applyNumberFormat="1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right" vertical="center"/>
    </xf>
    <xf numFmtId="10" fontId="20" fillId="0" borderId="1" xfId="1" applyNumberFormat="1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/>
    <xf numFmtId="4" fontId="3" fillId="0" borderId="3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21" fillId="2" borderId="0" xfId="0" applyFont="1" applyFill="1" applyBorder="1" applyAlignment="1">
      <alignment wrapText="1"/>
    </xf>
    <xf numFmtId="0" fontId="24" fillId="2" borderId="12" xfId="0" applyFont="1" applyFill="1" applyBorder="1" applyAlignment="1">
      <alignment wrapText="1"/>
    </xf>
    <xf numFmtId="4" fontId="24" fillId="2" borderId="12" xfId="0" applyNumberFormat="1" applyFont="1" applyFill="1" applyBorder="1" applyAlignment="1">
      <alignment horizontal="center" wrapText="1"/>
    </xf>
    <xf numFmtId="0" fontId="21" fillId="2" borderId="12" xfId="0" applyFont="1" applyFill="1" applyBorder="1" applyAlignment="1">
      <alignment wrapText="1"/>
    </xf>
    <xf numFmtId="0" fontId="21" fillId="2" borderId="12" xfId="0" applyFont="1" applyFill="1" applyBorder="1" applyAlignment="1">
      <alignment horizontal="center" wrapText="1"/>
    </xf>
    <xf numFmtId="0" fontId="21" fillId="2" borderId="6" xfId="0" applyFont="1" applyFill="1" applyBorder="1" applyAlignment="1">
      <alignment wrapText="1"/>
    </xf>
    <xf numFmtId="164" fontId="3" fillId="0" borderId="1" xfId="0" applyNumberFormat="1" applyFont="1" applyBorder="1" applyAlignment="1">
      <alignment horizontal="right" vertical="center"/>
    </xf>
    <xf numFmtId="0" fontId="19" fillId="0" borderId="0" xfId="0" applyFont="1"/>
    <xf numFmtId="0" fontId="12" fillId="0" borderId="0" xfId="0" applyFont="1" applyAlignment="1">
      <alignment vertical="center"/>
    </xf>
    <xf numFmtId="10" fontId="21" fillId="0" borderId="4" xfId="1" applyNumberFormat="1" applyFont="1" applyBorder="1" applyAlignment="1">
      <alignment horizontal="center" vertical="center"/>
    </xf>
    <xf numFmtId="10" fontId="20" fillId="0" borderId="4" xfId="1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4" fontId="3" fillId="0" borderId="25" xfId="0" applyNumberFormat="1" applyFont="1" applyBorder="1" applyAlignment="1">
      <alignment horizontal="right" vertical="center"/>
    </xf>
    <xf numFmtId="10" fontId="20" fillId="0" borderId="24" xfId="1" applyNumberFormat="1" applyFont="1" applyBorder="1" applyAlignment="1">
      <alignment horizontal="center" vertical="center"/>
    </xf>
    <xf numFmtId="10" fontId="20" fillId="0" borderId="26" xfId="1" applyNumberFormat="1" applyFont="1" applyBorder="1" applyAlignment="1">
      <alignment horizontal="center" vertical="center"/>
    </xf>
    <xf numFmtId="0" fontId="20" fillId="2" borderId="27" xfId="0" applyFont="1" applyFill="1" applyBorder="1" applyAlignment="1">
      <alignment vertical="center"/>
    </xf>
    <xf numFmtId="0" fontId="20" fillId="2" borderId="28" xfId="0" applyFont="1" applyFill="1" applyBorder="1" applyAlignment="1">
      <alignment vertical="center"/>
    </xf>
    <xf numFmtId="0" fontId="20" fillId="2" borderId="29" xfId="0" applyFont="1" applyFill="1" applyBorder="1" applyAlignment="1">
      <alignment vertical="center"/>
    </xf>
    <xf numFmtId="0" fontId="3" fillId="2" borderId="31" xfId="0" applyFont="1" applyFill="1" applyBorder="1" applyAlignment="1">
      <alignment vertical="center"/>
    </xf>
    <xf numFmtId="0" fontId="20" fillId="2" borderId="22" xfId="0" applyFont="1" applyFill="1" applyBorder="1" applyAlignment="1">
      <alignment vertical="center"/>
    </xf>
    <xf numFmtId="0" fontId="20" fillId="2" borderId="13" xfId="0" applyFont="1" applyFill="1" applyBorder="1" applyAlignment="1">
      <alignment vertical="center"/>
    </xf>
    <xf numFmtId="0" fontId="20" fillId="2" borderId="34" xfId="0" applyFont="1" applyFill="1" applyBorder="1" applyAlignment="1">
      <alignment vertical="center"/>
    </xf>
    <xf numFmtId="0" fontId="24" fillId="2" borderId="13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/>
    </xf>
    <xf numFmtId="10" fontId="17" fillId="0" borderId="24" xfId="1" applyNumberFormat="1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right" vertical="center"/>
    </xf>
    <xf numFmtId="10" fontId="17" fillId="0" borderId="26" xfId="1" applyNumberFormat="1" applyFont="1" applyBorder="1" applyAlignment="1">
      <alignment horizontal="center" vertical="center"/>
    </xf>
    <xf numFmtId="0" fontId="25" fillId="2" borderId="0" xfId="0" applyFont="1" applyFill="1" applyAlignment="1">
      <alignment vertical="center"/>
    </xf>
    <xf numFmtId="0" fontId="27" fillId="2" borderId="0" xfId="0" applyFont="1" applyFill="1" applyAlignment="1">
      <alignment horizontal="center" vertical="center"/>
    </xf>
    <xf numFmtId="0" fontId="27" fillId="2" borderId="0" xfId="0" applyFont="1" applyFill="1"/>
    <xf numFmtId="0" fontId="28" fillId="0" borderId="35" xfId="0" applyFont="1" applyBorder="1"/>
    <xf numFmtId="0" fontId="28" fillId="0" borderId="0" xfId="0" applyFont="1"/>
    <xf numFmtId="0" fontId="14" fillId="2" borderId="0" xfId="0" applyFont="1" applyFill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" xfId="0" quotePrefix="1" applyFont="1" applyBorder="1" applyAlignment="1">
      <alignment horizontal="center" vertical="justify"/>
    </xf>
    <xf numFmtId="0" fontId="3" fillId="0" borderId="3" xfId="0" applyFont="1" applyBorder="1" applyAlignment="1">
      <alignment horizontal="center" vertical="center"/>
    </xf>
    <xf numFmtId="0" fontId="3" fillId="0" borderId="5" xfId="0" quotePrefix="1" applyFont="1" applyBorder="1" applyAlignment="1">
      <alignment horizontal="center" vertical="justify"/>
    </xf>
    <xf numFmtId="0" fontId="3" fillId="0" borderId="6" xfId="0" applyFont="1" applyBorder="1" applyAlignment="1">
      <alignment horizontal="center" vertical="center"/>
    </xf>
    <xf numFmtId="0" fontId="17" fillId="0" borderId="3" xfId="0" quotePrefix="1" applyFont="1" applyBorder="1" applyAlignment="1">
      <alignment horizontal="center" vertical="center" wrapText="1"/>
    </xf>
    <xf numFmtId="0" fontId="17" fillId="0" borderId="5" xfId="0" quotePrefix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4" fillId="2" borderId="22" xfId="0" applyFont="1" applyFill="1" applyBorder="1" applyAlignment="1">
      <alignment vertical="center" wrapText="1"/>
    </xf>
    <xf numFmtId="0" fontId="3" fillId="0" borderId="37" xfId="0" applyFont="1" applyBorder="1" applyAlignment="1">
      <alignment horizontal="center" vertical="center" wrapText="1"/>
    </xf>
    <xf numFmtId="0" fontId="17" fillId="0" borderId="38" xfId="0" quotePrefix="1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17" fillId="0" borderId="39" xfId="0" quotePrefix="1" applyFont="1" applyBorder="1" applyAlignment="1">
      <alignment horizontal="center" vertical="center" wrapText="1"/>
    </xf>
    <xf numFmtId="3" fontId="3" fillId="0" borderId="40" xfId="0" applyNumberFormat="1" applyFont="1" applyBorder="1" applyAlignment="1">
      <alignment horizontal="center" vertical="center"/>
    </xf>
    <xf numFmtId="0" fontId="0" fillId="2" borderId="0" xfId="0" applyFill="1" applyBorder="1" applyAlignment="1"/>
    <xf numFmtId="0" fontId="20" fillId="2" borderId="0" xfId="0" applyFont="1" applyFill="1"/>
    <xf numFmtId="0" fontId="8" fillId="2" borderId="0" xfId="0" applyFont="1" applyFill="1" applyAlignment="1">
      <alignment vertical="center"/>
    </xf>
    <xf numFmtId="0" fontId="24" fillId="2" borderId="30" xfId="0" applyFont="1" applyFill="1" applyBorder="1" applyAlignment="1">
      <alignment vertical="center" wrapText="1"/>
    </xf>
    <xf numFmtId="0" fontId="24" fillId="2" borderId="28" xfId="0" applyFont="1" applyFill="1" applyBorder="1" applyAlignment="1">
      <alignment vertical="center" wrapText="1"/>
    </xf>
    <xf numFmtId="0" fontId="17" fillId="2" borderId="2" xfId="0" applyFont="1" applyFill="1" applyBorder="1" applyAlignment="1"/>
    <xf numFmtId="0" fontId="17" fillId="2" borderId="12" xfId="0" applyFont="1" applyFill="1" applyBorder="1" applyAlignment="1"/>
    <xf numFmtId="3" fontId="31" fillId="0" borderId="13" xfId="0" applyNumberFormat="1" applyFont="1" applyBorder="1" applyAlignment="1">
      <alignment horizontal="center" vertical="center"/>
    </xf>
    <xf numFmtId="10" fontId="28" fillId="0" borderId="1" xfId="1" applyNumberFormat="1" applyFont="1" applyBorder="1" applyAlignment="1">
      <alignment horizontal="center" vertical="center"/>
    </xf>
    <xf numFmtId="4" fontId="31" fillId="0" borderId="1" xfId="0" applyNumberFormat="1" applyFont="1" applyFill="1" applyBorder="1" applyAlignment="1">
      <alignment horizontal="right" vertical="center"/>
    </xf>
    <xf numFmtId="10" fontId="28" fillId="0" borderId="4" xfId="1" applyNumberFormat="1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4" fontId="47" fillId="0" borderId="0" xfId="2" applyNumberFormat="1" applyFont="1" applyAlignment="1">
      <alignment vertical="center"/>
    </xf>
    <xf numFmtId="3" fontId="3" fillId="0" borderId="50" xfId="0" applyNumberFormat="1" applyFont="1" applyBorder="1" applyAlignment="1">
      <alignment horizontal="center" vertical="center"/>
    </xf>
    <xf numFmtId="3" fontId="3" fillId="0" borderId="51" xfId="0" applyNumberFormat="1" applyFont="1" applyBorder="1" applyAlignment="1">
      <alignment horizontal="center" vertical="center"/>
    </xf>
    <xf numFmtId="0" fontId="12" fillId="2" borderId="27" xfId="0" applyFont="1" applyFill="1" applyBorder="1" applyAlignment="1">
      <alignment vertical="center"/>
    </xf>
    <xf numFmtId="3" fontId="47" fillId="0" borderId="13" xfId="0" applyNumberFormat="1" applyFont="1" applyBorder="1" applyAlignment="1">
      <alignment horizontal="center" vertical="center"/>
    </xf>
    <xf numFmtId="10" fontId="12" fillId="0" borderId="1" xfId="1" applyNumberFormat="1" applyFont="1" applyBorder="1" applyAlignment="1">
      <alignment horizontal="center" vertical="center"/>
    </xf>
    <xf numFmtId="4" fontId="47" fillId="0" borderId="1" xfId="0" applyNumberFormat="1" applyFont="1" applyFill="1" applyBorder="1" applyAlignment="1">
      <alignment horizontal="right" vertical="center"/>
    </xf>
    <xf numFmtId="10" fontId="12" fillId="0" borderId="4" xfId="1" applyNumberFormat="1" applyFont="1" applyBorder="1" applyAlignment="1">
      <alignment horizontal="center" vertical="center"/>
    </xf>
    <xf numFmtId="4" fontId="47" fillId="0" borderId="0" xfId="2" applyNumberFormat="1" applyFont="1" applyAlignment="1">
      <alignment horizontal="right" vertical="center"/>
    </xf>
    <xf numFmtId="0" fontId="12" fillId="2" borderId="28" xfId="0" applyFont="1" applyFill="1" applyBorder="1" applyAlignment="1">
      <alignment vertical="center"/>
    </xf>
    <xf numFmtId="0" fontId="12" fillId="0" borderId="49" xfId="0" applyFont="1" applyBorder="1"/>
    <xf numFmtId="0" fontId="12" fillId="0" borderId="1" xfId="0" applyFont="1" applyBorder="1"/>
    <xf numFmtId="0" fontId="12" fillId="0" borderId="4" xfId="0" applyFont="1" applyBorder="1"/>
    <xf numFmtId="0" fontId="12" fillId="0" borderId="50" xfId="0" applyFont="1" applyBorder="1"/>
    <xf numFmtId="0" fontId="12" fillId="0" borderId="13" xfId="0" applyFont="1" applyBorder="1"/>
    <xf numFmtId="0" fontId="12" fillId="2" borderId="29" xfId="0" applyFont="1" applyFill="1" applyBorder="1" applyAlignment="1">
      <alignment vertical="center"/>
    </xf>
    <xf numFmtId="0" fontId="24" fillId="2" borderId="1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vertical="center" wrapText="1"/>
    </xf>
    <xf numFmtId="0" fontId="17" fillId="2" borderId="0" xfId="0" applyFont="1" applyFill="1" applyBorder="1" applyAlignment="1">
      <alignment vertical="top"/>
    </xf>
    <xf numFmtId="0" fontId="17" fillId="2" borderId="11" xfId="0" applyFont="1" applyFill="1" applyBorder="1" applyAlignment="1">
      <alignment vertical="top"/>
    </xf>
    <xf numFmtId="0" fontId="17" fillId="2" borderId="7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center"/>
    </xf>
    <xf numFmtId="0" fontId="21" fillId="2" borderId="0" xfId="0" applyFont="1" applyFill="1" applyBorder="1" applyAlignment="1"/>
    <xf numFmtId="0" fontId="15" fillId="2" borderId="0" xfId="0" applyFont="1" applyFill="1" applyBorder="1" applyAlignment="1">
      <alignment vertical="center"/>
    </xf>
    <xf numFmtId="0" fontId="17" fillId="2" borderId="0" xfId="0" applyFont="1" applyFill="1" applyBorder="1" applyAlignment="1"/>
    <xf numFmtId="0" fontId="24" fillId="2" borderId="0" xfId="0" applyFont="1" applyFill="1" applyBorder="1" applyAlignment="1"/>
    <xf numFmtId="4" fontId="24" fillId="2" borderId="0" xfId="0" applyNumberFormat="1" applyFont="1" applyFill="1" applyBorder="1" applyAlignment="1">
      <alignment horizontal="center"/>
    </xf>
    <xf numFmtId="0" fontId="21" fillId="2" borderId="12" xfId="0" applyFont="1" applyFill="1" applyBorder="1" applyAlignment="1"/>
    <xf numFmtId="0" fontId="21" fillId="2" borderId="12" xfId="0" applyFont="1" applyFill="1" applyBorder="1" applyAlignment="1">
      <alignment horizontal="center"/>
    </xf>
    <xf numFmtId="0" fontId="21" fillId="2" borderId="6" xfId="0" applyFont="1" applyFill="1" applyBorder="1" applyAlignment="1"/>
    <xf numFmtId="0" fontId="15" fillId="2" borderId="7" xfId="0" applyFont="1" applyFill="1" applyBorder="1" applyAlignment="1">
      <alignment vertical="center"/>
    </xf>
    <xf numFmtId="0" fontId="15" fillId="2" borderId="11" xfId="0" applyFont="1" applyFill="1" applyBorder="1" applyAlignment="1">
      <alignment vertical="center"/>
    </xf>
    <xf numFmtId="0" fontId="17" fillId="2" borderId="12" xfId="0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horizontal="center" vertical="center"/>
    </xf>
    <xf numFmtId="10" fontId="20" fillId="0" borderId="1" xfId="1" applyNumberFormat="1" applyFont="1" applyFill="1" applyBorder="1" applyAlignment="1">
      <alignment horizontal="center" vertical="center"/>
    </xf>
    <xf numFmtId="10" fontId="20" fillId="0" borderId="4" xfId="1" applyNumberFormat="1" applyFont="1" applyFill="1" applyBorder="1" applyAlignment="1">
      <alignment horizontal="center" vertical="center"/>
    </xf>
    <xf numFmtId="0" fontId="21" fillId="2" borderId="28" xfId="0" applyFont="1" applyFill="1" applyBorder="1" applyAlignment="1">
      <alignment vertical="center" wrapText="1"/>
    </xf>
    <xf numFmtId="0" fontId="15" fillId="2" borderId="0" xfId="0" applyFont="1" applyFill="1" applyAlignment="1">
      <alignment vertical="center"/>
    </xf>
    <xf numFmtId="0" fontId="20" fillId="2" borderId="22" xfId="0" applyFont="1" applyFill="1" applyBorder="1" applyAlignment="1">
      <alignment horizontal="left" vertical="center" wrapText="1"/>
    </xf>
    <xf numFmtId="0" fontId="20" fillId="2" borderId="50" xfId="0" applyFont="1" applyFill="1" applyBorder="1" applyAlignment="1">
      <alignment horizontal="left" vertical="center" wrapText="1"/>
    </xf>
    <xf numFmtId="0" fontId="3" fillId="2" borderId="54" xfId="0" applyFont="1" applyFill="1" applyBorder="1" applyAlignment="1">
      <alignment horizontal="left" vertical="center" wrapText="1"/>
    </xf>
    <xf numFmtId="0" fontId="3" fillId="2" borderId="51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15" fillId="2" borderId="9" xfId="0" applyFont="1" applyFill="1" applyBorder="1" applyAlignment="1">
      <alignment horizontal="left" vertical="center" wrapText="1"/>
    </xf>
    <xf numFmtId="0" fontId="15" fillId="2" borderId="8" xfId="0" applyFont="1" applyFill="1" applyBorder="1" applyAlignment="1">
      <alignment horizontal="left" vertical="center" wrapText="1"/>
    </xf>
    <xf numFmtId="0" fontId="15" fillId="2" borderId="7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5" fillId="2" borderId="11" xfId="0" applyFont="1" applyFill="1" applyBorder="1" applyAlignment="1">
      <alignment horizontal="left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11" fillId="3" borderId="33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36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2" fillId="3" borderId="52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53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left" vertical="center" wrapText="1"/>
    </xf>
    <xf numFmtId="0" fontId="2" fillId="3" borderId="31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9" fillId="17" borderId="32" xfId="0" applyFont="1" applyFill="1" applyBorder="1" applyAlignment="1">
      <alignment horizontal="center" vertical="center" wrapText="1"/>
    </xf>
    <xf numFmtId="0" fontId="29" fillId="17" borderId="30" xfId="0" applyFont="1" applyFill="1" applyBorder="1" applyAlignment="1">
      <alignment horizontal="center" vertical="center" wrapText="1"/>
    </xf>
    <xf numFmtId="0" fontId="29" fillId="17" borderId="31" xfId="0" applyFont="1" applyFill="1" applyBorder="1" applyAlignment="1">
      <alignment horizontal="center" vertical="center" wrapText="1"/>
    </xf>
    <xf numFmtId="0" fontId="30" fillId="17" borderId="33" xfId="0" applyFont="1" applyFill="1" applyBorder="1" applyAlignment="1">
      <alignment horizontal="center" vertical="center"/>
    </xf>
    <xf numFmtId="0" fontId="30" fillId="17" borderId="14" xfId="0" applyFont="1" applyFill="1" applyBorder="1" applyAlignment="1">
      <alignment horizontal="center" vertical="center"/>
    </xf>
    <xf numFmtId="0" fontId="30" fillId="17" borderId="36" xfId="0" applyFont="1" applyFill="1" applyBorder="1" applyAlignment="1">
      <alignment horizontal="center" vertical="center"/>
    </xf>
    <xf numFmtId="0" fontId="30" fillId="17" borderId="16" xfId="0" applyFont="1" applyFill="1" applyBorder="1" applyAlignment="1">
      <alignment horizontal="center" vertical="center"/>
    </xf>
    <xf numFmtId="0" fontId="29" fillId="17" borderId="52" xfId="0" applyFont="1" applyFill="1" applyBorder="1" applyAlignment="1">
      <alignment horizontal="center" vertical="center" wrapText="1"/>
    </xf>
    <xf numFmtId="0" fontId="29" fillId="17" borderId="14" xfId="0" applyFont="1" applyFill="1" applyBorder="1" applyAlignment="1">
      <alignment horizontal="center" vertical="center" wrapText="1"/>
    </xf>
    <xf numFmtId="0" fontId="29" fillId="17" borderId="35" xfId="0" applyFont="1" applyFill="1" applyBorder="1" applyAlignment="1">
      <alignment horizontal="center" vertical="center" wrapText="1"/>
    </xf>
    <xf numFmtId="0" fontId="29" fillId="17" borderId="53" xfId="0" applyFont="1" applyFill="1" applyBorder="1" applyAlignment="1">
      <alignment horizontal="center" vertical="center" wrapText="1"/>
    </xf>
    <xf numFmtId="0" fontId="29" fillId="17" borderId="15" xfId="0" applyFont="1" applyFill="1" applyBorder="1" applyAlignment="1">
      <alignment horizontal="center" vertical="center" wrapText="1"/>
    </xf>
    <xf numFmtId="0" fontId="29" fillId="17" borderId="16" xfId="0" applyFont="1" applyFill="1" applyBorder="1" applyAlignment="1">
      <alignment horizontal="center" vertical="center" wrapText="1"/>
    </xf>
    <xf numFmtId="0" fontId="29" fillId="17" borderId="18" xfId="0" applyFont="1" applyFill="1" applyBorder="1" applyAlignment="1">
      <alignment horizontal="center" vertical="center"/>
    </xf>
    <xf numFmtId="0" fontId="29" fillId="17" borderId="19" xfId="0" applyFont="1" applyFill="1" applyBorder="1" applyAlignment="1">
      <alignment horizontal="center" vertical="center"/>
    </xf>
    <xf numFmtId="0" fontId="29" fillId="17" borderId="20" xfId="0" applyFont="1" applyFill="1" applyBorder="1" applyAlignment="1">
      <alignment horizontal="center" vertical="center"/>
    </xf>
    <xf numFmtId="0" fontId="29" fillId="17" borderId="32" xfId="0" applyFont="1" applyFill="1" applyBorder="1" applyAlignment="1">
      <alignment horizontal="left" vertical="center" wrapText="1"/>
    </xf>
    <xf numFmtId="0" fontId="29" fillId="17" borderId="31" xfId="0" applyFont="1" applyFill="1" applyBorder="1" applyAlignment="1">
      <alignment horizontal="left" vertical="center" wrapText="1"/>
    </xf>
  </cellXfs>
  <cellStyles count="71">
    <cellStyle name="20% - Èmfasi1" xfId="35" builtinId="30" customBuiltin="1"/>
    <cellStyle name="20% - Èmfasi1 2" xfId="3"/>
    <cellStyle name="20% - Èmfasi1 3" xfId="59"/>
    <cellStyle name="20% - Èmfasi2" xfId="39" builtinId="34" customBuiltin="1"/>
    <cellStyle name="20% - Èmfasi2 2" xfId="4"/>
    <cellStyle name="20% - Èmfasi2 3" xfId="61"/>
    <cellStyle name="20% - Èmfasi3" xfId="43" builtinId="38" customBuiltin="1"/>
    <cellStyle name="20% - Èmfasi3 2" xfId="5"/>
    <cellStyle name="20% - Èmfasi3 3" xfId="63"/>
    <cellStyle name="20% - Èmfasi4" xfId="47" builtinId="42" customBuiltin="1"/>
    <cellStyle name="20% - Èmfasi4 2" xfId="6"/>
    <cellStyle name="20% - Èmfasi4 3" xfId="65"/>
    <cellStyle name="20% - Èmfasi5" xfId="51" builtinId="46" customBuiltin="1"/>
    <cellStyle name="20% - Èmfasi5 2" xfId="7"/>
    <cellStyle name="20% - Èmfasi5 3" xfId="67"/>
    <cellStyle name="20% - Èmfasi6" xfId="55" builtinId="50" customBuiltin="1"/>
    <cellStyle name="20% - Èmfasi6 2" xfId="8"/>
    <cellStyle name="20% - Èmfasi6 3" xfId="69"/>
    <cellStyle name="40% - Èmfasi1" xfId="36" builtinId="31" customBuiltin="1"/>
    <cellStyle name="40% - Èmfasi1 2" xfId="9"/>
    <cellStyle name="40% - Èmfasi1 3" xfId="60"/>
    <cellStyle name="40% - Èmfasi2" xfId="40" builtinId="35" customBuiltin="1"/>
    <cellStyle name="40% - Èmfasi2 2" xfId="10"/>
    <cellStyle name="40% - Èmfasi2 3" xfId="62"/>
    <cellStyle name="40% - Èmfasi3" xfId="44" builtinId="39" customBuiltin="1"/>
    <cellStyle name="40% - Èmfasi3 2" xfId="11"/>
    <cellStyle name="40% - Èmfasi3 3" xfId="64"/>
    <cellStyle name="40% - Èmfasi4" xfId="48" builtinId="43" customBuiltin="1"/>
    <cellStyle name="40% - Èmfasi4 2" xfId="12"/>
    <cellStyle name="40% - Èmfasi4 3" xfId="66"/>
    <cellStyle name="40% - Èmfasi5" xfId="52" builtinId="47" customBuiltin="1"/>
    <cellStyle name="40% - Èmfasi5 2" xfId="13"/>
    <cellStyle name="40% - Èmfasi5 3" xfId="68"/>
    <cellStyle name="40% - Èmfasi6" xfId="56" builtinId="51" customBuiltin="1"/>
    <cellStyle name="40% - Èmfasi6 2" xfId="14"/>
    <cellStyle name="40% - Èmfasi6 3" xfId="70"/>
    <cellStyle name="60% - Èmfasi1" xfId="37" builtinId="32" customBuiltin="1"/>
    <cellStyle name="60% - Èmfasi2" xfId="41" builtinId="36" customBuiltin="1"/>
    <cellStyle name="60% - Èmfasi3" xfId="45" builtinId="40" customBuiltin="1"/>
    <cellStyle name="60% - Èmfasi4" xfId="49" builtinId="44" customBuiltin="1"/>
    <cellStyle name="60% - Èmfasi5" xfId="53" builtinId="48" customBuiltin="1"/>
    <cellStyle name="60% - Èmfasi6" xfId="57" builtinId="52" customBuiltin="1"/>
    <cellStyle name="Bé" xfId="22" builtinId="26" customBuiltin="1"/>
    <cellStyle name="Càlcul" xfId="27" builtinId="22" customBuiltin="1"/>
    <cellStyle name="Cel·la de comprovació" xfId="29" builtinId="23" customBuiltin="1"/>
    <cellStyle name="Cel·la enllaçada" xfId="28" builtinId="24" customBuiltin="1"/>
    <cellStyle name="Èmfasi1" xfId="34" builtinId="29" customBuiltin="1"/>
    <cellStyle name="Èmfasi2" xfId="38" builtinId="33" customBuiltin="1"/>
    <cellStyle name="Èmfasi3" xfId="42" builtinId="37" customBuiltin="1"/>
    <cellStyle name="Èmfasi4" xfId="46" builtinId="41" customBuiltin="1"/>
    <cellStyle name="Èmfasi5" xfId="50" builtinId="45" customBuiltin="1"/>
    <cellStyle name="Èmfasi6" xfId="54" builtinId="49" customBuiltin="1"/>
    <cellStyle name="Entrada" xfId="25" builtinId="20" customBuiltin="1"/>
    <cellStyle name="Incorrecte" xfId="23" builtinId="27" customBuiltin="1"/>
    <cellStyle name="Neutral" xfId="24" builtinId="28" customBuiltin="1"/>
    <cellStyle name="Normal" xfId="0" builtinId="0"/>
    <cellStyle name="Normal 2" xfId="2"/>
    <cellStyle name="Normal 3" xfId="15"/>
    <cellStyle name="Nota" xfId="31" builtinId="10" customBuiltin="1"/>
    <cellStyle name="Nota 2" xfId="16"/>
    <cellStyle name="Nota 3" xfId="58"/>
    <cellStyle name="Percentatge" xfId="1" builtinId="5"/>
    <cellStyle name="Resultat" xfId="26" builtinId="21" customBuiltin="1"/>
    <cellStyle name="Text d'advertiment" xfId="30" builtinId="11" customBuiltin="1"/>
    <cellStyle name="Text explicatiu" xfId="32" builtinId="53" customBuiltin="1"/>
    <cellStyle name="Títol" xfId="17" builtinId="15" customBuiltin="1"/>
    <cellStyle name="Títol 1" xfId="18" builtinId="16" customBuiltin="1"/>
    <cellStyle name="Títol 2" xfId="19" builtinId="17" customBuiltin="1"/>
    <cellStyle name="Títol 3" xfId="20" builtinId="18" customBuiltin="1"/>
    <cellStyle name="Títol 4" xfId="21" builtinId="19" customBuiltin="1"/>
    <cellStyle name="Total" xfId="33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(per</a:t>
            </a:r>
            <a:r>
              <a:rPr lang="en-US" sz="1400" baseline="0"/>
              <a:t> procediment)</a:t>
            </a:r>
            <a:endParaRPr lang="en-US" sz="1400"/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16516434484151019"/>
          <c:w val="0.58091279776189431"/>
          <c:h val="0.78355360387643858"/>
        </c:manualLayout>
      </c:layout>
      <c:pie3DChart>
        <c:varyColors val="1"/>
        <c:ser>
          <c:idx val="0"/>
          <c:order val="0"/>
          <c:tx>
            <c:strRef>
              <c:f>'1r Trimestre 2017'!$B$32:$B$34</c:f>
              <c:strCache>
                <c:ptCount val="1"/>
                <c:pt idx="0">
                  <c:v>TOTALS 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986924256310363E-2"/>
                  <c:y val="-5.117878274050736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8.0000558700634231E-2"/>
                  <c:y val="-5.93837142436516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1.3515827881525382E-2"/>
                  <c:y val="-4.911617803127745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5.8940768062952665E-3"/>
                  <c:y val="-2.32947397893997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1.9042965727443083E-2"/>
                  <c:y val="1.276519764575579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0.10219587617643085"/>
                  <c:y val="-1.405646089336443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-5.7111477210323995E-2"/>
                  <c:y val="-2.820512820512820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'1r Trimestre 2017'!$A$35:$A$40</c:f>
              <c:strCache>
                <c:ptCount val="6"/>
                <c:pt idx="0">
                  <c:v>Oberts</c:v>
                </c:pt>
                <c:pt idx="1">
                  <c:v>Restringits</c:v>
                </c:pt>
                <c:pt idx="2">
                  <c:v>Negociats</c:v>
                </c:pt>
                <c:pt idx="3">
                  <c:v>Derivats d'acords marc</c:v>
                </c:pt>
                <c:pt idx="4">
                  <c:v>Menors </c:v>
                </c:pt>
                <c:pt idx="5">
                  <c:v>* Menors derivats autorització genèrica de despesa</c:v>
                </c:pt>
              </c:strCache>
            </c:strRef>
          </c:cat>
          <c:val>
            <c:numRef>
              <c:f>'1r Trimestre 2017'!$B$35:$B$40</c:f>
              <c:numCache>
                <c:formatCode>#,##0</c:formatCode>
                <c:ptCount val="6"/>
                <c:pt idx="0">
                  <c:v>97</c:v>
                </c:pt>
                <c:pt idx="1">
                  <c:v>3</c:v>
                </c:pt>
                <c:pt idx="2">
                  <c:v>17</c:v>
                </c:pt>
                <c:pt idx="3">
                  <c:v>91</c:v>
                </c:pt>
                <c:pt idx="4">
                  <c:v>740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'1r Trimestre 2017'!$C$32:$C$34</c:f>
              <c:strCache>
                <c:ptCount val="1"/>
                <c:pt idx="0">
                  <c:v>TOTALS % total contractes</c:v>
                </c:pt>
              </c:strCache>
            </c:strRef>
          </c:tx>
          <c:cat>
            <c:strRef>
              <c:f>'1r Trimestre 2017'!$A$35:$A$40</c:f>
              <c:strCache>
                <c:ptCount val="6"/>
                <c:pt idx="0">
                  <c:v>Oberts</c:v>
                </c:pt>
                <c:pt idx="1">
                  <c:v>Restringits</c:v>
                </c:pt>
                <c:pt idx="2">
                  <c:v>Negociats</c:v>
                </c:pt>
                <c:pt idx="3">
                  <c:v>Derivats d'acords marc</c:v>
                </c:pt>
                <c:pt idx="4">
                  <c:v>Menors </c:v>
                </c:pt>
                <c:pt idx="5">
                  <c:v>* Menors derivats autorització genèrica de despesa</c:v>
                </c:pt>
              </c:strCache>
            </c:strRef>
          </c:cat>
          <c:val>
            <c:numRef>
              <c:f>'1r Trimestre 2017'!$C$35:$C$40</c:f>
              <c:numCache>
                <c:formatCode>0.00%</c:formatCode>
                <c:ptCount val="6"/>
                <c:pt idx="0">
                  <c:v>0.10232067510548523</c:v>
                </c:pt>
                <c:pt idx="1">
                  <c:v>3.1645569620253164E-3</c:v>
                </c:pt>
                <c:pt idx="2">
                  <c:v>1.7932489451476793E-2</c:v>
                </c:pt>
                <c:pt idx="3">
                  <c:v>9.5991561181434593E-2</c:v>
                </c:pt>
                <c:pt idx="4">
                  <c:v>0.78059071729957807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'1r Trimestre 2017'!$D$32:$D$34</c:f>
              <c:strCache>
                <c:ptCount val="1"/>
                <c:pt idx="0">
                  <c:v>TOTALS Total Import (€)</c:v>
                </c:pt>
              </c:strCache>
            </c:strRef>
          </c:tx>
          <c:cat>
            <c:strRef>
              <c:f>'1r Trimestre 2017'!$A$35:$A$40</c:f>
              <c:strCache>
                <c:ptCount val="6"/>
                <c:pt idx="0">
                  <c:v>Oberts</c:v>
                </c:pt>
                <c:pt idx="1">
                  <c:v>Restringits</c:v>
                </c:pt>
                <c:pt idx="2">
                  <c:v>Negociats</c:v>
                </c:pt>
                <c:pt idx="3">
                  <c:v>Derivats d'acords marc</c:v>
                </c:pt>
                <c:pt idx="4">
                  <c:v>Menors </c:v>
                </c:pt>
                <c:pt idx="5">
                  <c:v>* Menors derivats autorització genèrica de despesa</c:v>
                </c:pt>
              </c:strCache>
            </c:strRef>
          </c:cat>
          <c:val>
            <c:numRef>
              <c:f>'1r Trimestre 2017'!$D$35:$D$40</c:f>
              <c:numCache>
                <c:formatCode>#,##0.00\ _€</c:formatCode>
                <c:ptCount val="6"/>
                <c:pt idx="0">
                  <c:v>118521923</c:v>
                </c:pt>
                <c:pt idx="1">
                  <c:v>51825000</c:v>
                </c:pt>
                <c:pt idx="2">
                  <c:v>7408260.0699999994</c:v>
                </c:pt>
                <c:pt idx="3">
                  <c:v>17041007.889999997</c:v>
                </c:pt>
                <c:pt idx="4">
                  <c:v>8340021.9600000037</c:v>
                </c:pt>
                <c:pt idx="5">
                  <c:v>1911666.6</c:v>
                </c:pt>
              </c:numCache>
            </c:numRef>
          </c:val>
        </c:ser>
        <c:ser>
          <c:idx val="3"/>
          <c:order val="3"/>
          <c:tx>
            <c:strRef>
              <c:f>'1r Trimestre 2017'!$E$32:$E$34</c:f>
              <c:strCache>
                <c:ptCount val="1"/>
                <c:pt idx="0">
                  <c:v>TOTALS % total import</c:v>
                </c:pt>
              </c:strCache>
            </c:strRef>
          </c:tx>
          <c:cat>
            <c:strRef>
              <c:f>'1r Trimestre 2017'!$A$35:$A$40</c:f>
              <c:strCache>
                <c:ptCount val="6"/>
                <c:pt idx="0">
                  <c:v>Oberts</c:v>
                </c:pt>
                <c:pt idx="1">
                  <c:v>Restringits</c:v>
                </c:pt>
                <c:pt idx="2">
                  <c:v>Negociats</c:v>
                </c:pt>
                <c:pt idx="3">
                  <c:v>Derivats d'acords marc</c:v>
                </c:pt>
                <c:pt idx="4">
                  <c:v>Menors </c:v>
                </c:pt>
                <c:pt idx="5">
                  <c:v>* Menors derivats autorització genèrica de despesa</c:v>
                </c:pt>
              </c:strCache>
            </c:strRef>
          </c:cat>
          <c:val>
            <c:numRef>
              <c:f>'1r Trimestre 2017'!$E$35:$E$40</c:f>
              <c:numCache>
                <c:formatCode>0.00%</c:formatCode>
                <c:ptCount val="6"/>
                <c:pt idx="0">
                  <c:v>0.57802072022129636</c:v>
                </c:pt>
                <c:pt idx="1">
                  <c:v>0.25274584707395176</c:v>
                </c:pt>
                <c:pt idx="2">
                  <c:v>3.6129415663025237E-2</c:v>
                </c:pt>
                <c:pt idx="3">
                  <c:v>8.3107457291885081E-2</c:v>
                </c:pt>
                <c:pt idx="4">
                  <c:v>4.0673534296103431E-2</c:v>
                </c:pt>
                <c:pt idx="5">
                  <c:v>9.3230254537381829E-3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6632455127623047"/>
          <c:y val="0.11440238239450838"/>
          <c:w val="0.33367544872376947"/>
          <c:h val="0.8044645669291338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(per procediment)</a:t>
            </a:r>
          </a:p>
        </c:rich>
      </c:tx>
      <c:overlay val="1"/>
    </c:title>
    <c:autoTitleDeleted val="0"/>
    <c:view3D>
      <c:rotX val="30"/>
      <c:rotY val="4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7924642929467411E-2"/>
          <c:y val="9.3269129820310923E-2"/>
          <c:w val="0.56934383202099736"/>
          <c:h val="0.89038481728245511"/>
        </c:manualLayout>
      </c:layout>
      <c:pie3DChart>
        <c:varyColors val="1"/>
        <c:ser>
          <c:idx val="2"/>
          <c:order val="0"/>
          <c:tx>
            <c:strRef>
              <c:f>'3r Trimestre 2017'!$D$32:$D$34</c:f>
              <c:strCache>
                <c:ptCount val="1"/>
                <c:pt idx="0">
                  <c:v>TOTALS Total Import (€)</c:v>
                </c:pt>
              </c:strCache>
            </c:strRef>
          </c:tx>
          <c:dLbls>
            <c:dLbl>
              <c:idx val="0"/>
              <c:layout>
                <c:manualLayout>
                  <c:x val="-0.146433736582775"/>
                  <c:y val="0.1615658145997923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5.4462934947049922E-2"/>
                  <c:y val="5.128184938421159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6.6692983746810583E-2"/>
                  <c:y val="5.384627354786012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4.4580416025187836E-2"/>
                  <c:y val="2.817787937385454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3.9499544834136605E-2"/>
                  <c:y val="-0.1726800203121581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2.5201714438148282E-2"/>
                  <c:y val="-2.264792926186136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-9.0771558245083206E-2"/>
                  <c:y val="-5.128205128205130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'3r Trimestre 2017'!$A$35:$A$40</c:f>
              <c:strCache>
                <c:ptCount val="6"/>
                <c:pt idx="0">
                  <c:v>Oberts</c:v>
                </c:pt>
                <c:pt idx="1">
                  <c:v>Restringits</c:v>
                </c:pt>
                <c:pt idx="2">
                  <c:v>Negociats</c:v>
                </c:pt>
                <c:pt idx="3">
                  <c:v>Derivats d'acords marc</c:v>
                </c:pt>
                <c:pt idx="4">
                  <c:v>Menors </c:v>
                </c:pt>
                <c:pt idx="5">
                  <c:v>* Menors derivats autorització genèrica de despesa</c:v>
                </c:pt>
              </c:strCache>
            </c:strRef>
          </c:cat>
          <c:val>
            <c:numRef>
              <c:f>'3r Trimestre 2017'!$D$35:$D$40</c:f>
              <c:numCache>
                <c:formatCode>#,##0.00\ _€</c:formatCode>
                <c:ptCount val="6"/>
                <c:pt idx="0">
                  <c:v>10037265.510000002</c:v>
                </c:pt>
                <c:pt idx="1">
                  <c:v>0</c:v>
                </c:pt>
                <c:pt idx="2">
                  <c:v>560274.18000000005</c:v>
                </c:pt>
                <c:pt idx="3">
                  <c:v>2210198.9300000002</c:v>
                </c:pt>
                <c:pt idx="4">
                  <c:v>10123752.699999996</c:v>
                </c:pt>
                <c:pt idx="5">
                  <c:v>4079645.3199999984</c:v>
                </c:pt>
              </c:numCache>
            </c:numRef>
          </c:val>
        </c:ser>
        <c:ser>
          <c:idx val="3"/>
          <c:order val="1"/>
          <c:tx>
            <c:strRef>
              <c:f>'3r Trimestre 2017'!$E$32:$E$34</c:f>
              <c:strCache>
                <c:ptCount val="1"/>
                <c:pt idx="0">
                  <c:v>TOTALS % total import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'3r Trimestre 2017'!$A$35:$A$40</c:f>
              <c:strCache>
                <c:ptCount val="6"/>
                <c:pt idx="0">
                  <c:v>Oberts</c:v>
                </c:pt>
                <c:pt idx="1">
                  <c:v>Restringits</c:v>
                </c:pt>
                <c:pt idx="2">
                  <c:v>Negociats</c:v>
                </c:pt>
                <c:pt idx="3">
                  <c:v>Derivats d'acords marc</c:v>
                </c:pt>
                <c:pt idx="4">
                  <c:v>Menors </c:v>
                </c:pt>
                <c:pt idx="5">
                  <c:v>* Menors derivats autorització genèrica de despesa</c:v>
                </c:pt>
              </c:strCache>
            </c:strRef>
          </c:cat>
          <c:val>
            <c:numRef>
              <c:f>'3r Trimestre 2017'!$E$35:$E$40</c:f>
              <c:numCache>
                <c:formatCode>0.00%</c:formatCode>
                <c:ptCount val="6"/>
                <c:pt idx="0">
                  <c:v>0.3715973023932696</c:v>
                </c:pt>
                <c:pt idx="1">
                  <c:v>0</c:v>
                </c:pt>
                <c:pt idx="2">
                  <c:v>2.0742340000987097E-2</c:v>
                </c:pt>
                <c:pt idx="3">
                  <c:v>8.1825469229865055E-2</c:v>
                </c:pt>
                <c:pt idx="4">
                  <c:v>0.37479921096722857</c:v>
                </c:pt>
                <c:pt idx="5">
                  <c:v>0.15103567740864976</c:v>
                </c:pt>
              </c:numCache>
            </c:numRef>
          </c:val>
        </c:ser>
        <c:ser>
          <c:idx val="0"/>
          <c:order val="2"/>
          <c:tx>
            <c:strRef>
              <c:f>'3r Trimestre 2017'!$B$32:$B$34</c:f>
              <c:strCache>
                <c:ptCount val="1"/>
                <c:pt idx="0">
                  <c:v>TOTALS 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0.1635971902906993"/>
                  <c:y val="8.974358974358984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4.6635037075055605E-2"/>
                  <c:y val="9.230769230769231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0"/>
                  <c:y val="-2.820512820512820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6.0514372163388711E-3"/>
                  <c:y val="-8.7179689077326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0.1033202695351432"/>
                  <c:y val="-8.461558651322428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0.13819528988528476"/>
                  <c:y val="-3.076923076923077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3.5040839259691703E-2"/>
                  <c:y val="-2.56410256410256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2.5437201907790145E-2"/>
                  <c:y val="-0.217948717948717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'3r Trimestre 2017'!$A$35:$A$40</c:f>
              <c:strCache>
                <c:ptCount val="6"/>
                <c:pt idx="0">
                  <c:v>Oberts</c:v>
                </c:pt>
                <c:pt idx="1">
                  <c:v>Restringits</c:v>
                </c:pt>
                <c:pt idx="2">
                  <c:v>Negociats</c:v>
                </c:pt>
                <c:pt idx="3">
                  <c:v>Derivats d'acords marc</c:v>
                </c:pt>
                <c:pt idx="4">
                  <c:v>Menors </c:v>
                </c:pt>
                <c:pt idx="5">
                  <c:v>* Menors derivats autorització genèrica de despesa</c:v>
                </c:pt>
              </c:strCache>
            </c:strRef>
          </c:cat>
          <c:val>
            <c:numRef>
              <c:f>'3r Trimestre 2017'!$B$35:$B$40</c:f>
              <c:numCache>
                <c:formatCode>#,##0</c:formatCode>
                <c:ptCount val="6"/>
                <c:pt idx="0">
                  <c:v>73</c:v>
                </c:pt>
                <c:pt idx="1">
                  <c:v>0</c:v>
                </c:pt>
                <c:pt idx="2">
                  <c:v>5</c:v>
                </c:pt>
                <c:pt idx="3">
                  <c:v>52</c:v>
                </c:pt>
                <c:pt idx="4">
                  <c:v>755</c:v>
                </c:pt>
                <c:pt idx="5">
                  <c:v>0</c:v>
                </c:pt>
              </c:numCache>
            </c:numRef>
          </c:val>
        </c:ser>
        <c:ser>
          <c:idx val="1"/>
          <c:order val="3"/>
          <c:tx>
            <c:strRef>
              <c:f>'3r Trimestre 2017'!$C$32:$C$34</c:f>
              <c:strCache>
                <c:ptCount val="1"/>
                <c:pt idx="0">
                  <c:v>TOTALS % total contractes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'3r Trimestre 2017'!$A$35:$A$40</c:f>
              <c:strCache>
                <c:ptCount val="6"/>
                <c:pt idx="0">
                  <c:v>Oberts</c:v>
                </c:pt>
                <c:pt idx="1">
                  <c:v>Restringits</c:v>
                </c:pt>
                <c:pt idx="2">
                  <c:v>Negociats</c:v>
                </c:pt>
                <c:pt idx="3">
                  <c:v>Derivats d'acords marc</c:v>
                </c:pt>
                <c:pt idx="4">
                  <c:v>Menors </c:v>
                </c:pt>
                <c:pt idx="5">
                  <c:v>* Menors derivats autorització genèrica de despesa</c:v>
                </c:pt>
              </c:strCache>
            </c:strRef>
          </c:cat>
          <c:val>
            <c:numRef>
              <c:f>'3r Trimestre 2017'!$C$35:$C$40</c:f>
              <c:numCache>
                <c:formatCode>0.00%</c:formatCode>
                <c:ptCount val="6"/>
                <c:pt idx="0">
                  <c:v>8.2485875706214684E-2</c:v>
                </c:pt>
                <c:pt idx="1">
                  <c:v>0</c:v>
                </c:pt>
                <c:pt idx="2">
                  <c:v>5.6497175141242938E-3</c:v>
                </c:pt>
                <c:pt idx="3">
                  <c:v>5.8757062146892657E-2</c:v>
                </c:pt>
                <c:pt idx="4">
                  <c:v>0.85310734463276838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4792268520346097"/>
          <c:y val="0.12643619756146127"/>
          <c:w val="0.33384675564232219"/>
          <c:h val="0.7995593951194291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16516434484151019"/>
          <c:w val="0.58091279776189431"/>
          <c:h val="0.78355360387643858"/>
        </c:manualLayout>
      </c:layout>
      <c:pie3DChart>
        <c:varyColors val="1"/>
        <c:ser>
          <c:idx val="3"/>
          <c:order val="0"/>
          <c:tx>
            <c:strRef>
              <c:f>'3r Trimestre 2017'!$J$32:$J$34</c:f>
              <c:strCache>
                <c:ptCount val="1"/>
                <c:pt idx="0">
                  <c:v>TOTALS per tipus contracte 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9.8466659718180471E-2"/>
                  <c:y val="-2.60897348314932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9.4222625808337998E-2"/>
                  <c:y val="-1.477312984926105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1.1691212347890412E-2"/>
                  <c:y val="-3.658505620518004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7.1127235046033521E-2"/>
                  <c:y val="3.3464964410036043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1.9848360148910674E-3"/>
                  <c:y val="-1.296884502798470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0.12289573857950191"/>
                  <c:y val="-1.872720084056881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'3r Trimestre 2017'!$H$35:$H$40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Gestió Serveis Públics/Concessions</c:v>
                </c:pt>
                <c:pt idx="4">
                  <c:v>Administratius especials</c:v>
                </c:pt>
                <c:pt idx="5">
                  <c:v>Privats de l'Administració</c:v>
                </c:pt>
              </c:strCache>
            </c:strRef>
          </c:cat>
          <c:val>
            <c:numRef>
              <c:f>'3r Trimestre 2017'!$J$35:$J$40</c:f>
              <c:numCache>
                <c:formatCode>#,##0</c:formatCode>
                <c:ptCount val="6"/>
                <c:pt idx="0">
                  <c:v>118</c:v>
                </c:pt>
                <c:pt idx="1">
                  <c:v>585</c:v>
                </c:pt>
                <c:pt idx="2">
                  <c:v>181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</c:ser>
        <c:ser>
          <c:idx val="4"/>
          <c:order val="1"/>
          <c:tx>
            <c:strRef>
              <c:f>'3r Trimestre 2017'!$M$32:$M$34</c:f>
              <c:strCache>
                <c:ptCount val="1"/>
                <c:pt idx="0">
                  <c:v>TOTALS per tipus contracte % total import</c:v>
                </c:pt>
              </c:strCache>
            </c:strRef>
          </c:tx>
          <c:dLbls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'3r Trimestre 2017'!$H$35:$H$40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Gestió Serveis Públics/Concessions</c:v>
                </c:pt>
                <c:pt idx="4">
                  <c:v>Administratius especials</c:v>
                </c:pt>
                <c:pt idx="5">
                  <c:v>Privats de l'Administració</c:v>
                </c:pt>
              </c:strCache>
            </c:strRef>
          </c:cat>
          <c:val>
            <c:numRef>
              <c:f>'3r Trimestre 2017'!$M$35:$M$40</c:f>
              <c:numCache>
                <c:formatCode>0.00%</c:formatCode>
                <c:ptCount val="6"/>
                <c:pt idx="0">
                  <c:v>0.30311361825016492</c:v>
                </c:pt>
                <c:pt idx="1">
                  <c:v>0.59740658769996879</c:v>
                </c:pt>
                <c:pt idx="2">
                  <c:v>9.9211016023352389E-2</c:v>
                </c:pt>
                <c:pt idx="3">
                  <c:v>0</c:v>
                </c:pt>
                <c:pt idx="4">
                  <c:v>0</c:v>
                </c:pt>
                <c:pt idx="5">
                  <c:v>2.6877802651402986E-4</c:v>
                </c:pt>
              </c:numCache>
            </c:numRef>
          </c:val>
        </c:ser>
        <c:ser>
          <c:idx val="0"/>
          <c:order val="2"/>
          <c:tx>
            <c:strRef>
              <c:f>'3r Trimestre 2017'!$I$32:$I$34</c:f>
              <c:strCache>
                <c:ptCount val="1"/>
                <c:pt idx="0">
                  <c:v>Tipus de contracte</c:v>
                </c:pt>
              </c:strCache>
            </c:strRef>
          </c:tx>
          <c:dLbls>
            <c:numFmt formatCode="0.00%" sourceLinked="0"/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'3r Trimestre 2017'!$H$35:$H$40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Gestió Serveis Públics/Concessions</c:v>
                </c:pt>
                <c:pt idx="4">
                  <c:v>Administratius especials</c:v>
                </c:pt>
                <c:pt idx="5">
                  <c:v>Privats de l'Administració</c:v>
                </c:pt>
              </c:strCache>
            </c:strRef>
          </c:cat>
          <c:val>
            <c:numRef>
              <c:f>'3r Trimestre 2017'!$I$35:$I$40</c:f>
              <c:numCache>
                <c:formatCode>General</c:formatCode>
                <c:ptCount val="6"/>
              </c:numCache>
            </c:numRef>
          </c:val>
        </c:ser>
        <c:ser>
          <c:idx val="1"/>
          <c:order val="3"/>
          <c:tx>
            <c:strRef>
              <c:f>'3r Trimestre 2017'!$J$32:$J$34</c:f>
              <c:strCache>
                <c:ptCount val="1"/>
                <c:pt idx="0">
                  <c:v>TOTALS per tipus contracte Nombre Total Contractes</c:v>
                </c:pt>
              </c:strCache>
            </c:strRef>
          </c:tx>
          <c:dLbls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'3r Trimestre 2017'!$H$35:$H$40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Gestió Serveis Públics/Concessions</c:v>
                </c:pt>
                <c:pt idx="4">
                  <c:v>Administratius especials</c:v>
                </c:pt>
                <c:pt idx="5">
                  <c:v>Privats de l'Administració</c:v>
                </c:pt>
              </c:strCache>
            </c:strRef>
          </c:cat>
          <c:val>
            <c:numRef>
              <c:f>'3r Trimestre 2017'!$J$35:$J$40</c:f>
              <c:numCache>
                <c:formatCode>#,##0</c:formatCode>
                <c:ptCount val="6"/>
                <c:pt idx="0">
                  <c:v>118</c:v>
                </c:pt>
                <c:pt idx="1">
                  <c:v>585</c:v>
                </c:pt>
                <c:pt idx="2">
                  <c:v>181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</c:ser>
        <c:ser>
          <c:idx val="2"/>
          <c:order val="4"/>
          <c:tx>
            <c:strRef>
              <c:f>'3r Trimestre 2017'!$K$32:$K$34</c:f>
              <c:strCache>
                <c:ptCount val="1"/>
                <c:pt idx="0">
                  <c:v>TOTALS per tipus contracte % total contractes</c:v>
                </c:pt>
              </c:strCache>
            </c:strRef>
          </c:tx>
          <c:dLbls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'3r Trimestre 2017'!$H$35:$H$40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Gestió Serveis Públics/Concessions</c:v>
                </c:pt>
                <c:pt idx="4">
                  <c:v>Administratius especials</c:v>
                </c:pt>
                <c:pt idx="5">
                  <c:v>Privats de l'Administració</c:v>
                </c:pt>
              </c:strCache>
            </c:strRef>
          </c:cat>
          <c:val>
            <c:numRef>
              <c:f>'3r Trimestre 2017'!$K$35:$K$40</c:f>
              <c:numCache>
                <c:formatCode>0.00%</c:formatCode>
                <c:ptCount val="6"/>
                <c:pt idx="0">
                  <c:v>0.13333333333333333</c:v>
                </c:pt>
                <c:pt idx="1">
                  <c:v>0.66101694915254239</c:v>
                </c:pt>
                <c:pt idx="2">
                  <c:v>0.20451977401129945</c:v>
                </c:pt>
                <c:pt idx="3">
                  <c:v>0</c:v>
                </c:pt>
                <c:pt idx="4">
                  <c:v>0</c:v>
                </c:pt>
                <c:pt idx="5">
                  <c:v>1.1299435028248588E-3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3169583418"/>
          <c:y val="0.11440238239450838"/>
          <c:w val="0.3119885459887507"/>
          <c:h val="0.7984726603543399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688126706564715E-2"/>
          <c:y val="0.12739212839431013"/>
          <c:w val="0.56282344652211569"/>
          <c:h val="0.84977795795461819"/>
        </c:manualLayout>
      </c:layout>
      <c:pie3DChart>
        <c:varyColors val="1"/>
        <c:ser>
          <c:idx val="1"/>
          <c:order val="0"/>
          <c:tx>
            <c:strRef>
              <c:f>'3r Trimestre 2017'!$L$32:$L$34</c:f>
              <c:strCache>
                <c:ptCount val="1"/>
                <c:pt idx="0">
                  <c:v>TOTALS per tipus contracte Total Import (€)</c:v>
                </c:pt>
              </c:strCache>
            </c:strRef>
          </c:tx>
          <c:dLbls>
            <c:dLbl>
              <c:idx val="0"/>
              <c:layout>
                <c:manualLayout>
                  <c:x val="-4.3176092490245475E-2"/>
                  <c:y val="-7.546618395933316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9.7561792548528731E-2"/>
                  <c:y val="7.870071875553588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5.7632771267481973E-2"/>
                  <c:y val="1.9826850025912848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6.2722049864097351E-2"/>
                  <c:y val="-4.129269887173455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1.4942848812257775E-2"/>
                  <c:y val="-2.2211311549756113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0.12585197148938168"/>
                  <c:y val="-6.011480785076837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'3r Trimestre 2017'!$H$35:$H$40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Gestió Serveis Públics/Concessions</c:v>
                </c:pt>
                <c:pt idx="4">
                  <c:v>Administratius especials</c:v>
                </c:pt>
                <c:pt idx="5">
                  <c:v>Privats de l'Administració</c:v>
                </c:pt>
              </c:strCache>
            </c:strRef>
          </c:cat>
          <c:val>
            <c:numRef>
              <c:f>'3r Trimestre 2017'!$L$35:$L$40</c:f>
              <c:numCache>
                <c:formatCode>#,##0.00\ _€</c:formatCode>
                <c:ptCount val="6"/>
                <c:pt idx="0">
                  <c:v>8187443.3599999994</c:v>
                </c:pt>
                <c:pt idx="1">
                  <c:v>16136630.969999993</c:v>
                </c:pt>
                <c:pt idx="2">
                  <c:v>2679802.3099999996</c:v>
                </c:pt>
                <c:pt idx="3">
                  <c:v>0</c:v>
                </c:pt>
                <c:pt idx="4">
                  <c:v>0</c:v>
                </c:pt>
                <c:pt idx="5">
                  <c:v>7260</c:v>
                </c:pt>
              </c:numCache>
            </c:numRef>
          </c:val>
        </c:ser>
        <c:ser>
          <c:idx val="4"/>
          <c:order val="1"/>
          <c:tx>
            <c:strRef>
              <c:f>'3r Trimestre 2017'!$M$32:$M$34</c:f>
              <c:strCache>
                <c:ptCount val="1"/>
                <c:pt idx="0">
                  <c:v>TOTALS per tipus contracte % total import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'3r Trimestre 2017'!$H$35:$H$40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Gestió Serveis Públics/Concessions</c:v>
                </c:pt>
                <c:pt idx="4">
                  <c:v>Administratius especials</c:v>
                </c:pt>
                <c:pt idx="5">
                  <c:v>Privats de l'Administració</c:v>
                </c:pt>
              </c:strCache>
            </c:strRef>
          </c:cat>
          <c:val>
            <c:numRef>
              <c:f>'3r Trimestre 2017'!$M$35:$M$40</c:f>
              <c:numCache>
                <c:formatCode>0.00%</c:formatCode>
                <c:ptCount val="6"/>
                <c:pt idx="0">
                  <c:v>0.30311361825016492</c:v>
                </c:pt>
                <c:pt idx="1">
                  <c:v>0.59740658769996879</c:v>
                </c:pt>
                <c:pt idx="2">
                  <c:v>9.9211016023352389E-2</c:v>
                </c:pt>
                <c:pt idx="3">
                  <c:v>0</c:v>
                </c:pt>
                <c:pt idx="4">
                  <c:v>0</c:v>
                </c:pt>
                <c:pt idx="5">
                  <c:v>2.6877802651402986E-4</c:v>
                </c:pt>
              </c:numCache>
            </c:numRef>
          </c:val>
        </c:ser>
        <c:ser>
          <c:idx val="2"/>
          <c:order val="2"/>
          <c:tx>
            <c:strRef>
              <c:f>'3r Trimestre 2017'!$I$32:$I$34</c:f>
              <c:strCache>
                <c:ptCount val="1"/>
                <c:pt idx="0">
                  <c:v>Tipus de contracte</c:v>
                </c:pt>
              </c:strCache>
            </c:strRef>
          </c:tx>
          <c:dLbls>
            <c:dLbl>
              <c:idx val="0"/>
              <c:layout>
                <c:manualLayout>
                  <c:x val="4.7496586323681707E-2"/>
                  <c:y val="2.452543923722735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9.2427610592831208E-2"/>
                  <c:y val="1.528199805975220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0.12003693464335669"/>
                  <c:y val="2.3700624198928728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0.22112677440596512"/>
                  <c:y val="-3.4698036648469224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5.5965916175597499E-2"/>
                  <c:y val="-3.660045576049264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7.1557262041275618E-2"/>
                  <c:y val="-4.466914221033652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'3r Trimestre 2017'!$H$35:$H$40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Gestió Serveis Públics/Concessions</c:v>
                </c:pt>
                <c:pt idx="4">
                  <c:v>Administratius especials</c:v>
                </c:pt>
                <c:pt idx="5">
                  <c:v>Privats de l'Administració</c:v>
                </c:pt>
              </c:strCache>
            </c:strRef>
          </c:cat>
          <c:val>
            <c:numRef>
              <c:f>'3r Trimestre 2017'!$I$35:$I$40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'3r Trimestre 2017'!$J$32:$J$34</c:f>
              <c:strCache>
                <c:ptCount val="1"/>
                <c:pt idx="0">
                  <c:v>TOTALS per tipus contracte Nombre Total Contractes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'3r Trimestre 2017'!$H$35:$H$40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Gestió Serveis Públics/Concessions</c:v>
                </c:pt>
                <c:pt idx="4">
                  <c:v>Administratius especials</c:v>
                </c:pt>
                <c:pt idx="5">
                  <c:v>Privats de l'Administració</c:v>
                </c:pt>
              </c:strCache>
            </c:strRef>
          </c:cat>
          <c:val>
            <c:numRef>
              <c:f>'3r Trimestre 2017'!$J$35:$J$40</c:f>
              <c:numCache>
                <c:formatCode>#,##0</c:formatCode>
                <c:ptCount val="6"/>
                <c:pt idx="0">
                  <c:v>118</c:v>
                </c:pt>
                <c:pt idx="1">
                  <c:v>585</c:v>
                </c:pt>
                <c:pt idx="2">
                  <c:v>181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</c:ser>
        <c:ser>
          <c:idx val="0"/>
          <c:order val="4"/>
          <c:tx>
            <c:strRef>
              <c:f>'3r Trimestre 2017'!$K$32:$K$34</c:f>
              <c:strCache>
                <c:ptCount val="1"/>
                <c:pt idx="0">
                  <c:v>TOTALS per tipus contracte % total contractes</c:v>
                </c:pt>
              </c:strCache>
            </c:strRef>
          </c:tx>
          <c:dLbls>
            <c:dLbl>
              <c:idx val="0"/>
              <c:layout>
                <c:manualLayout>
                  <c:x val="-0.1635971902906993"/>
                  <c:y val="8.974358974358984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4.6635037075055605E-2"/>
                  <c:y val="9.230769230769231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0.18336068503656933"/>
                  <c:y val="-5.864515815895770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0.14397095104737845"/>
                  <c:y val="-0.1023996035614752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1.3363760735962802E-2"/>
                  <c:y val="-8.461559664417425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6.040599231993924E-2"/>
                  <c:y val="-3.2926688234293118E-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3.5040839259691703E-2"/>
                  <c:y val="-2.56410256410256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2.5437201907790145E-2"/>
                  <c:y val="-0.217948717948717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'3r Trimestre 2017'!$H$35:$H$40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Gestió Serveis Públics/Concessions</c:v>
                </c:pt>
                <c:pt idx="4">
                  <c:v>Administratius especials</c:v>
                </c:pt>
                <c:pt idx="5">
                  <c:v>Privats de l'Administració</c:v>
                </c:pt>
              </c:strCache>
            </c:strRef>
          </c:cat>
          <c:val>
            <c:numRef>
              <c:f>'3r Trimestre 2017'!$K$35:$K$40</c:f>
              <c:numCache>
                <c:formatCode>0.00%</c:formatCode>
                <c:ptCount val="6"/>
                <c:pt idx="0">
                  <c:v>0.13333333333333333</c:v>
                </c:pt>
                <c:pt idx="1">
                  <c:v>0.66101694915254239</c:v>
                </c:pt>
                <c:pt idx="2">
                  <c:v>0.20451977401129945</c:v>
                </c:pt>
                <c:pt idx="3">
                  <c:v>0</c:v>
                </c:pt>
                <c:pt idx="4">
                  <c:v>0</c:v>
                </c:pt>
                <c:pt idx="5">
                  <c:v>1.1299435028248588E-3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778543956031936"/>
          <c:y val="0.15565754806128018"/>
          <c:w val="0.32214552558671833"/>
          <c:h val="0.73848946535606708"/>
        </c:manualLayout>
      </c:layout>
      <c:overlay val="0"/>
    </c:legend>
    <c:plotVisOnly val="1"/>
    <c:dispBlanksAs val="gap"/>
    <c:showDLblsOverMax val="0"/>
  </c:chart>
  <c:printSettings>
    <c:headerFooter>
      <c:oddFooter>&amp;R&amp;Z&amp;F</c:oddFoot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5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16516434484151019"/>
          <c:w val="0.58091279776189431"/>
          <c:h val="0.78355360387643858"/>
        </c:manualLayout>
      </c:layout>
      <c:pie3DChart>
        <c:varyColors val="1"/>
        <c:ser>
          <c:idx val="4"/>
          <c:order val="4"/>
          <c:tx>
            <c:strRef>
              <c:f>'4t Timestre 2017'!$B$32:$B$34</c:f>
              <c:strCache>
                <c:ptCount val="1"/>
                <c:pt idx="0">
                  <c:v>TOTALS 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0.1059048898986676"/>
                  <c:y val="-5.403411481557159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4.655890788295803E-2"/>
                  <c:y val="-4.54914070053959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6.3244646832418774E-2"/>
                  <c:y val="-9.231032171453779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2.8618844094623837E-2"/>
                  <c:y val="-2.686842492213503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7.1705955877960234E-2"/>
                  <c:y val="3.133281009606050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0.11233813837539347"/>
                  <c:y val="-7.8937535526983314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'4t Timestre 2017'!$A$35:$A$40</c:f>
              <c:strCache>
                <c:ptCount val="6"/>
                <c:pt idx="0">
                  <c:v>Oberts</c:v>
                </c:pt>
                <c:pt idx="1">
                  <c:v>Restringits</c:v>
                </c:pt>
                <c:pt idx="2">
                  <c:v>Negociats</c:v>
                </c:pt>
                <c:pt idx="3">
                  <c:v>Derivats d'acords marc</c:v>
                </c:pt>
                <c:pt idx="4">
                  <c:v>Menors </c:v>
                </c:pt>
                <c:pt idx="5">
                  <c:v>* Menors derivats autorització genèrica de despesa</c:v>
                </c:pt>
              </c:strCache>
            </c:strRef>
          </c:cat>
          <c:val>
            <c:numRef>
              <c:f>'4t Timestre 2017'!$B$35:$B$40</c:f>
              <c:numCache>
                <c:formatCode>#,##0</c:formatCode>
                <c:ptCount val="6"/>
                <c:pt idx="0">
                  <c:v>106</c:v>
                </c:pt>
                <c:pt idx="1">
                  <c:v>0</c:v>
                </c:pt>
                <c:pt idx="2">
                  <c:v>15</c:v>
                </c:pt>
                <c:pt idx="3">
                  <c:v>158</c:v>
                </c:pt>
                <c:pt idx="4">
                  <c:v>1510</c:v>
                </c:pt>
                <c:pt idx="5">
                  <c:v>0</c:v>
                </c:pt>
              </c:numCache>
            </c:numRef>
          </c:val>
        </c:ser>
        <c:ser>
          <c:idx val="5"/>
          <c:order val="5"/>
          <c:tx>
            <c:strRef>
              <c:f>'4t Timestre 2017'!$C$32:$C$34</c:f>
              <c:strCache>
                <c:ptCount val="1"/>
                <c:pt idx="0">
                  <c:v>TOTALS % total contractes</c:v>
                </c:pt>
              </c:strCache>
            </c:strRef>
          </c:tx>
          <c:dLbls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'4t Timestre 2017'!$A$35:$A$40</c:f>
              <c:strCache>
                <c:ptCount val="6"/>
                <c:pt idx="0">
                  <c:v>Oberts</c:v>
                </c:pt>
                <c:pt idx="1">
                  <c:v>Restringits</c:v>
                </c:pt>
                <c:pt idx="2">
                  <c:v>Negociats</c:v>
                </c:pt>
                <c:pt idx="3">
                  <c:v>Derivats d'acords marc</c:v>
                </c:pt>
                <c:pt idx="4">
                  <c:v>Menors </c:v>
                </c:pt>
                <c:pt idx="5">
                  <c:v>* Menors derivats autorització genèrica de despesa</c:v>
                </c:pt>
              </c:strCache>
            </c:strRef>
          </c:cat>
          <c:val>
            <c:numRef>
              <c:f>'4t Timestre 2017'!$C$35:$C$40</c:f>
              <c:numCache>
                <c:formatCode>0.00%</c:formatCode>
                <c:ptCount val="6"/>
                <c:pt idx="0">
                  <c:v>5.9250978200111791E-2</c:v>
                </c:pt>
                <c:pt idx="1">
                  <c:v>0</c:v>
                </c:pt>
                <c:pt idx="2">
                  <c:v>8.3845723868082728E-3</c:v>
                </c:pt>
                <c:pt idx="3">
                  <c:v>8.8317495807713808E-2</c:v>
                </c:pt>
                <c:pt idx="4">
                  <c:v>0.84404695360536608</c:v>
                </c:pt>
                <c:pt idx="5">
                  <c:v>0</c:v>
                </c:pt>
              </c:numCache>
            </c:numRef>
          </c:val>
        </c:ser>
        <c:ser>
          <c:idx val="6"/>
          <c:order val="6"/>
          <c:tx>
            <c:strRef>
              <c:f>'4t Timestre 2017'!$D$32:$D$34</c:f>
              <c:strCache>
                <c:ptCount val="1"/>
                <c:pt idx="0">
                  <c:v>TOTALS Total Import (€)</c:v>
                </c:pt>
              </c:strCache>
            </c:strRef>
          </c:tx>
          <c:dLbls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'4t Timestre 2017'!$A$35:$A$40</c:f>
              <c:strCache>
                <c:ptCount val="6"/>
                <c:pt idx="0">
                  <c:v>Oberts</c:v>
                </c:pt>
                <c:pt idx="1">
                  <c:v>Restringits</c:v>
                </c:pt>
                <c:pt idx="2">
                  <c:v>Negociats</c:v>
                </c:pt>
                <c:pt idx="3">
                  <c:v>Derivats d'acords marc</c:v>
                </c:pt>
                <c:pt idx="4">
                  <c:v>Menors </c:v>
                </c:pt>
                <c:pt idx="5">
                  <c:v>* Menors derivats autorització genèrica de despesa</c:v>
                </c:pt>
              </c:strCache>
            </c:strRef>
          </c:cat>
          <c:val>
            <c:numRef>
              <c:f>'4t Timestre 2017'!$D$35:$D$40</c:f>
              <c:numCache>
                <c:formatCode>#,##0.00\ _€</c:formatCode>
                <c:ptCount val="6"/>
                <c:pt idx="0">
                  <c:v>54624726.369999997</c:v>
                </c:pt>
                <c:pt idx="1">
                  <c:v>0</c:v>
                </c:pt>
                <c:pt idx="2">
                  <c:v>7527013.9800000014</c:v>
                </c:pt>
                <c:pt idx="3">
                  <c:v>6300182.3599999994</c:v>
                </c:pt>
                <c:pt idx="4">
                  <c:v>19897813.369999997</c:v>
                </c:pt>
                <c:pt idx="5">
                  <c:v>12383489.270000007</c:v>
                </c:pt>
              </c:numCache>
            </c:numRef>
          </c:val>
        </c:ser>
        <c:ser>
          <c:idx val="7"/>
          <c:order val="7"/>
          <c:tx>
            <c:strRef>
              <c:f>'4t Timestre 2017'!$E$32:$E$34</c:f>
              <c:strCache>
                <c:ptCount val="1"/>
                <c:pt idx="0">
                  <c:v>TOTALS % total import</c:v>
                </c:pt>
              </c:strCache>
            </c:strRef>
          </c:tx>
          <c:dLbls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'4t Timestre 2017'!$A$35:$A$40</c:f>
              <c:strCache>
                <c:ptCount val="6"/>
                <c:pt idx="0">
                  <c:v>Oberts</c:v>
                </c:pt>
                <c:pt idx="1">
                  <c:v>Restringits</c:v>
                </c:pt>
                <c:pt idx="2">
                  <c:v>Negociats</c:v>
                </c:pt>
                <c:pt idx="3">
                  <c:v>Derivats d'acords marc</c:v>
                </c:pt>
                <c:pt idx="4">
                  <c:v>Menors </c:v>
                </c:pt>
                <c:pt idx="5">
                  <c:v>* Menors derivats autorització genèrica de despesa</c:v>
                </c:pt>
              </c:strCache>
            </c:strRef>
          </c:cat>
          <c:val>
            <c:numRef>
              <c:f>'4t Timestre 2017'!$E$35:$E$40</c:f>
              <c:numCache>
                <c:formatCode>0.00%</c:formatCode>
                <c:ptCount val="6"/>
                <c:pt idx="0">
                  <c:v>0.54227119384100997</c:v>
                </c:pt>
                <c:pt idx="1">
                  <c:v>0</c:v>
                </c:pt>
                <c:pt idx="2">
                  <c:v>7.4722257267621578E-2</c:v>
                </c:pt>
                <c:pt idx="3">
                  <c:v>6.2543240704443476E-2</c:v>
                </c:pt>
                <c:pt idx="4">
                  <c:v>0.19752979516802488</c:v>
                </c:pt>
                <c:pt idx="5">
                  <c:v>0.12293351301889992</c:v>
                </c:pt>
              </c:numCache>
            </c:numRef>
          </c:val>
        </c:ser>
        <c:ser>
          <c:idx val="0"/>
          <c:order val="0"/>
          <c:tx>
            <c:strRef>
              <c:f>'2n Trimestre 2017'!$B$32:$B$34</c:f>
              <c:strCache>
                <c:ptCount val="1"/>
                <c:pt idx="0">
                  <c:v>TOTALS per procediment Nombre Total Contractes</c:v>
                </c:pt>
              </c:strCache>
            </c:strRef>
          </c:tx>
          <c:dLbls>
            <c:numFmt formatCode="0.00%" sourceLinked="0"/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'2n Trimestre 2017'!$A$35:$A$40</c:f>
              <c:strCache>
                <c:ptCount val="6"/>
                <c:pt idx="0">
                  <c:v>Oberts</c:v>
                </c:pt>
                <c:pt idx="1">
                  <c:v>Restringits</c:v>
                </c:pt>
                <c:pt idx="2">
                  <c:v>Negociats</c:v>
                </c:pt>
                <c:pt idx="3">
                  <c:v>Derivats d'acords marc</c:v>
                </c:pt>
                <c:pt idx="4">
                  <c:v>Menors </c:v>
                </c:pt>
                <c:pt idx="5">
                  <c:v>* Menors derivats autorització genèrica de despesa</c:v>
                </c:pt>
              </c:strCache>
            </c:strRef>
          </c:cat>
          <c:val>
            <c:numRef>
              <c:f>'2n Trimestre 2017'!$B$35:$B$40</c:f>
              <c:numCache>
                <c:formatCode>#,##0</c:formatCode>
                <c:ptCount val="6"/>
                <c:pt idx="0">
                  <c:v>96</c:v>
                </c:pt>
                <c:pt idx="1">
                  <c:v>0</c:v>
                </c:pt>
                <c:pt idx="2">
                  <c:v>18</c:v>
                </c:pt>
                <c:pt idx="3">
                  <c:v>75</c:v>
                </c:pt>
                <c:pt idx="4">
                  <c:v>981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'2n Trimestre 2017'!$C$32:$C$34</c:f>
              <c:strCache>
                <c:ptCount val="1"/>
                <c:pt idx="0">
                  <c:v>TOTALS per procediment % total contractes</c:v>
                </c:pt>
              </c:strCache>
            </c:strRef>
          </c:tx>
          <c:dLbls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'2n Trimestre 2017'!$A$35:$A$40</c:f>
              <c:strCache>
                <c:ptCount val="6"/>
                <c:pt idx="0">
                  <c:v>Oberts</c:v>
                </c:pt>
                <c:pt idx="1">
                  <c:v>Restringits</c:v>
                </c:pt>
                <c:pt idx="2">
                  <c:v>Negociats</c:v>
                </c:pt>
                <c:pt idx="3">
                  <c:v>Derivats d'acords marc</c:v>
                </c:pt>
                <c:pt idx="4">
                  <c:v>Menors </c:v>
                </c:pt>
                <c:pt idx="5">
                  <c:v>* Menors derivats autorització genèrica de despesa</c:v>
                </c:pt>
              </c:strCache>
            </c:strRef>
          </c:cat>
          <c:val>
            <c:numRef>
              <c:f>'2n Trimestre 2017'!$C$35:$C$40</c:f>
              <c:numCache>
                <c:formatCode>0.00%</c:formatCode>
                <c:ptCount val="6"/>
                <c:pt idx="0">
                  <c:v>8.2051282051282051E-2</c:v>
                </c:pt>
                <c:pt idx="1">
                  <c:v>0</c:v>
                </c:pt>
                <c:pt idx="2">
                  <c:v>1.5384615384615385E-2</c:v>
                </c:pt>
                <c:pt idx="3">
                  <c:v>6.4102564102564097E-2</c:v>
                </c:pt>
                <c:pt idx="4">
                  <c:v>0.83846153846153848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'2n Trimestre 2017'!$D$32:$D$34</c:f>
              <c:strCache>
                <c:ptCount val="1"/>
                <c:pt idx="0">
                  <c:v>TOTALS per procediment Total Import (€)</c:v>
                </c:pt>
              </c:strCache>
            </c:strRef>
          </c:tx>
          <c:dLbls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'2n Trimestre 2017'!$A$35:$A$40</c:f>
              <c:strCache>
                <c:ptCount val="6"/>
                <c:pt idx="0">
                  <c:v>Oberts</c:v>
                </c:pt>
                <c:pt idx="1">
                  <c:v>Restringits</c:v>
                </c:pt>
                <c:pt idx="2">
                  <c:v>Negociats</c:v>
                </c:pt>
                <c:pt idx="3">
                  <c:v>Derivats d'acords marc</c:v>
                </c:pt>
                <c:pt idx="4">
                  <c:v>Menors </c:v>
                </c:pt>
                <c:pt idx="5">
                  <c:v>* Menors derivats autorització genèrica de despesa</c:v>
                </c:pt>
              </c:strCache>
            </c:strRef>
          </c:cat>
          <c:val>
            <c:numRef>
              <c:f>'2n Trimestre 2017'!$D$35:$D$40</c:f>
              <c:numCache>
                <c:formatCode>#,##0.00\ _€</c:formatCode>
                <c:ptCount val="6"/>
                <c:pt idx="0">
                  <c:v>61036790.019999981</c:v>
                </c:pt>
                <c:pt idx="1">
                  <c:v>0</c:v>
                </c:pt>
                <c:pt idx="2">
                  <c:v>3310304.55</c:v>
                </c:pt>
                <c:pt idx="3">
                  <c:v>4281290.9799999995</c:v>
                </c:pt>
                <c:pt idx="4">
                  <c:v>14099406.210000006</c:v>
                </c:pt>
                <c:pt idx="5">
                  <c:v>5106606.7499999944</c:v>
                </c:pt>
              </c:numCache>
            </c:numRef>
          </c:val>
        </c:ser>
        <c:ser>
          <c:idx val="3"/>
          <c:order val="3"/>
          <c:tx>
            <c:strRef>
              <c:f>'2n Trimestre 2017'!$E$32:$E$34</c:f>
              <c:strCache>
                <c:ptCount val="1"/>
                <c:pt idx="0">
                  <c:v>TOTALS per procediment % total import</c:v>
                </c:pt>
              </c:strCache>
            </c:strRef>
          </c:tx>
          <c:dLbls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'2n Trimestre 2017'!$A$35:$A$40</c:f>
              <c:strCache>
                <c:ptCount val="6"/>
                <c:pt idx="0">
                  <c:v>Oberts</c:v>
                </c:pt>
                <c:pt idx="1">
                  <c:v>Restringits</c:v>
                </c:pt>
                <c:pt idx="2">
                  <c:v>Negociats</c:v>
                </c:pt>
                <c:pt idx="3">
                  <c:v>Derivats d'acords marc</c:v>
                </c:pt>
                <c:pt idx="4">
                  <c:v>Menors </c:v>
                </c:pt>
                <c:pt idx="5">
                  <c:v>* Menors derivats autorització genèrica de despesa</c:v>
                </c:pt>
              </c:strCache>
            </c:strRef>
          </c:cat>
          <c:val>
            <c:numRef>
              <c:f>'2n Trimestre 2017'!$E$35:$E$40</c:f>
              <c:numCache>
                <c:formatCode>0.00%</c:formatCode>
                <c:ptCount val="6"/>
                <c:pt idx="0">
                  <c:v>0.6949075880909108</c:v>
                </c:pt>
                <c:pt idx="1">
                  <c:v>0</c:v>
                </c:pt>
                <c:pt idx="2">
                  <c:v>3.7688019798110414E-2</c:v>
                </c:pt>
                <c:pt idx="3">
                  <c:v>4.8742759700376073E-2</c:v>
                </c:pt>
                <c:pt idx="4">
                  <c:v>0.16052260218295664</c:v>
                </c:pt>
                <c:pt idx="5">
                  <c:v>5.8139030227646001E-2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6632455127623047"/>
          <c:y val="0.11440238239450838"/>
          <c:w val="0.33367544872376947"/>
          <c:h val="0.8044645669291338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Total Import € (per procediment)</a:t>
            </a:r>
          </a:p>
        </c:rich>
      </c:tx>
      <c:overlay val="1"/>
    </c:title>
    <c:autoTitleDeleted val="0"/>
    <c:view3D>
      <c:rotX val="30"/>
      <c:rotY val="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7924642929467411E-2"/>
          <c:y val="9.3269129820310923E-2"/>
          <c:w val="0.56934383202099736"/>
          <c:h val="0.89038481728245511"/>
        </c:manualLayout>
      </c:layout>
      <c:pie3DChart>
        <c:varyColors val="1"/>
        <c:ser>
          <c:idx val="0"/>
          <c:order val="0"/>
          <c:tx>
            <c:strRef>
              <c:f>'4t Timestre 2017'!$D$32:$D$34</c:f>
              <c:strCache>
                <c:ptCount val="1"/>
                <c:pt idx="0">
                  <c:v>TOTALS Total Import (€)</c:v>
                </c:pt>
              </c:strCache>
            </c:strRef>
          </c:tx>
          <c:dLbls>
            <c:dLbl>
              <c:idx val="0"/>
              <c:layout>
                <c:manualLayout>
                  <c:x val="-0.14798196499967295"/>
                  <c:y val="5.8717432817132133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2.1704622601962605E-3"/>
                  <c:y val="-8.604125043130572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4.3950697015081508E-3"/>
                  <c:y val="-0.18398749901575875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0.18486267336564241"/>
                  <c:y val="-6.3283672093703613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0.13965316213982737"/>
                  <c:y val="-3.067599930094864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6.1315865101568764E-2"/>
                  <c:y val="-7.635279559725680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'4t Timestre 2017'!$A$35:$A$40</c:f>
              <c:strCache>
                <c:ptCount val="6"/>
                <c:pt idx="0">
                  <c:v>Oberts</c:v>
                </c:pt>
                <c:pt idx="1">
                  <c:v>Restringits</c:v>
                </c:pt>
                <c:pt idx="2">
                  <c:v>Negociats</c:v>
                </c:pt>
                <c:pt idx="3">
                  <c:v>Derivats d'acords marc</c:v>
                </c:pt>
                <c:pt idx="4">
                  <c:v>Menors </c:v>
                </c:pt>
                <c:pt idx="5">
                  <c:v>* Menors derivats autorització genèrica de despesa</c:v>
                </c:pt>
              </c:strCache>
            </c:strRef>
          </c:cat>
          <c:val>
            <c:numRef>
              <c:f>'4t Timestre 2017'!$D$35:$D$40</c:f>
              <c:numCache>
                <c:formatCode>#,##0.00\ _€</c:formatCode>
                <c:ptCount val="6"/>
                <c:pt idx="0">
                  <c:v>54624726.369999997</c:v>
                </c:pt>
                <c:pt idx="1">
                  <c:v>0</c:v>
                </c:pt>
                <c:pt idx="2">
                  <c:v>7527013.9800000014</c:v>
                </c:pt>
                <c:pt idx="3">
                  <c:v>6300182.3599999994</c:v>
                </c:pt>
                <c:pt idx="4">
                  <c:v>19897813.369999997</c:v>
                </c:pt>
                <c:pt idx="5">
                  <c:v>12383489.270000007</c:v>
                </c:pt>
              </c:numCache>
            </c:numRef>
          </c:val>
        </c:ser>
        <c:ser>
          <c:idx val="1"/>
          <c:order val="1"/>
          <c:tx>
            <c:strRef>
              <c:f>'4t Timestre 2017'!$E$32:$E$34</c:f>
              <c:strCache>
                <c:ptCount val="1"/>
                <c:pt idx="0">
                  <c:v>TOTALS % total import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'4t Timestre 2017'!$A$35:$A$40</c:f>
              <c:strCache>
                <c:ptCount val="6"/>
                <c:pt idx="0">
                  <c:v>Oberts</c:v>
                </c:pt>
                <c:pt idx="1">
                  <c:v>Restringits</c:v>
                </c:pt>
                <c:pt idx="2">
                  <c:v>Negociats</c:v>
                </c:pt>
                <c:pt idx="3">
                  <c:v>Derivats d'acords marc</c:v>
                </c:pt>
                <c:pt idx="4">
                  <c:v>Menors </c:v>
                </c:pt>
                <c:pt idx="5">
                  <c:v>* Menors derivats autorització genèrica de despesa</c:v>
                </c:pt>
              </c:strCache>
            </c:strRef>
          </c:cat>
          <c:val>
            <c:numRef>
              <c:f>'4t Timestre 2017'!$E$35:$E$40</c:f>
              <c:numCache>
                <c:formatCode>0.00%</c:formatCode>
                <c:ptCount val="6"/>
                <c:pt idx="0">
                  <c:v>0.54227119384100997</c:v>
                </c:pt>
                <c:pt idx="1">
                  <c:v>0</c:v>
                </c:pt>
                <c:pt idx="2">
                  <c:v>7.4722257267621578E-2</c:v>
                </c:pt>
                <c:pt idx="3">
                  <c:v>6.2543240704443476E-2</c:v>
                </c:pt>
                <c:pt idx="4">
                  <c:v>0.19752979516802488</c:v>
                </c:pt>
                <c:pt idx="5">
                  <c:v>0.12293351301889992</c:v>
                </c:pt>
              </c:numCache>
            </c:numRef>
          </c:val>
        </c:ser>
        <c:ser>
          <c:idx val="2"/>
          <c:order val="2"/>
          <c:tx>
            <c:strRef>
              <c:f>'4t Timestre 2017'!$B$32:$B$34</c:f>
              <c:strCache>
                <c:ptCount val="1"/>
                <c:pt idx="0">
                  <c:v>TOTALS Nombre Total Contractes</c:v>
                </c:pt>
              </c:strCache>
            </c:strRef>
          </c:tx>
          <c:dLbls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'4t Timestre 2017'!$A$35:$A$40</c:f>
              <c:strCache>
                <c:ptCount val="6"/>
                <c:pt idx="0">
                  <c:v>Oberts</c:v>
                </c:pt>
                <c:pt idx="1">
                  <c:v>Restringits</c:v>
                </c:pt>
                <c:pt idx="2">
                  <c:v>Negociats</c:v>
                </c:pt>
                <c:pt idx="3">
                  <c:v>Derivats d'acords marc</c:v>
                </c:pt>
                <c:pt idx="4">
                  <c:v>Menors </c:v>
                </c:pt>
                <c:pt idx="5">
                  <c:v>* Menors derivats autorització genèrica de despesa</c:v>
                </c:pt>
              </c:strCache>
            </c:strRef>
          </c:cat>
          <c:val>
            <c:numRef>
              <c:f>'4t Timestre 2017'!$B$35:$B$40</c:f>
              <c:numCache>
                <c:formatCode>#,##0</c:formatCode>
                <c:ptCount val="6"/>
                <c:pt idx="0">
                  <c:v>106</c:v>
                </c:pt>
                <c:pt idx="1">
                  <c:v>0</c:v>
                </c:pt>
                <c:pt idx="2">
                  <c:v>15</c:v>
                </c:pt>
                <c:pt idx="3">
                  <c:v>158</c:v>
                </c:pt>
                <c:pt idx="4">
                  <c:v>1510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'4t Timestre 2017'!$C$32:$C$34</c:f>
              <c:strCache>
                <c:ptCount val="1"/>
                <c:pt idx="0">
                  <c:v>TOTALS % total contractes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'4t Timestre 2017'!$A$35:$A$40</c:f>
              <c:strCache>
                <c:ptCount val="6"/>
                <c:pt idx="0">
                  <c:v>Oberts</c:v>
                </c:pt>
                <c:pt idx="1">
                  <c:v>Restringits</c:v>
                </c:pt>
                <c:pt idx="2">
                  <c:v>Negociats</c:v>
                </c:pt>
                <c:pt idx="3">
                  <c:v>Derivats d'acords marc</c:v>
                </c:pt>
                <c:pt idx="4">
                  <c:v>Menors </c:v>
                </c:pt>
                <c:pt idx="5">
                  <c:v>* Menors derivats autorització genèrica de despesa</c:v>
                </c:pt>
              </c:strCache>
            </c:strRef>
          </c:cat>
          <c:val>
            <c:numRef>
              <c:f>'4t Timestre 2017'!$C$35:$C$40</c:f>
              <c:numCache>
                <c:formatCode>0.00%</c:formatCode>
                <c:ptCount val="6"/>
                <c:pt idx="0">
                  <c:v>5.9250978200111791E-2</c:v>
                </c:pt>
                <c:pt idx="1">
                  <c:v>0</c:v>
                </c:pt>
                <c:pt idx="2">
                  <c:v>8.3845723868082728E-3</c:v>
                </c:pt>
                <c:pt idx="3">
                  <c:v>8.8317495807713808E-2</c:v>
                </c:pt>
                <c:pt idx="4">
                  <c:v>0.84404695360536608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4792268520346097"/>
          <c:y val="0.12643619756146127"/>
          <c:w val="0.33384675564232219"/>
          <c:h val="0.7995593951194291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16516434484151019"/>
          <c:w val="0.58091279776189431"/>
          <c:h val="0.78355360387643858"/>
        </c:manualLayout>
      </c:layout>
      <c:pie3DChart>
        <c:varyColors val="1"/>
        <c:ser>
          <c:idx val="4"/>
          <c:order val="0"/>
          <c:tx>
            <c:strRef>
              <c:f>'4t Timestre 2017'!$J$32:$J$34</c:f>
              <c:strCache>
                <c:ptCount val="1"/>
                <c:pt idx="0">
                  <c:v>TOTALS per tipus contracte 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6.0845263202192738E-2"/>
                  <c:y val="-8.6614661565991864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0.16599126741188247"/>
                  <c:y val="2.05445862811209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3.4146640975279287E-2"/>
                  <c:y val="-8.114852916929490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4.0222704683113113E-3"/>
                  <c:y val="-3.033903150710418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0.14043935215942646"/>
                  <c:y val="-6.0115657649726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'4t Timestre 2017'!$H$35:$H$40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Gestió Serveis Públics/Concessions</c:v>
                </c:pt>
                <c:pt idx="4">
                  <c:v>Administratius especials</c:v>
                </c:pt>
                <c:pt idx="5">
                  <c:v>Privats de l'Administració</c:v>
                </c:pt>
              </c:strCache>
            </c:strRef>
          </c:cat>
          <c:val>
            <c:numRef>
              <c:f>'4t Timestre 2017'!$J$35:$J$40</c:f>
              <c:numCache>
                <c:formatCode>#,##0</c:formatCode>
                <c:ptCount val="6"/>
                <c:pt idx="0">
                  <c:v>286</c:v>
                </c:pt>
                <c:pt idx="1">
                  <c:v>1127</c:v>
                </c:pt>
                <c:pt idx="2">
                  <c:v>373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</c:numCache>
            </c:numRef>
          </c:val>
        </c:ser>
        <c:ser>
          <c:idx val="0"/>
          <c:order val="1"/>
          <c:tx>
            <c:strRef>
              <c:f>'4t Timestre 2017'!$K$32:$K$34</c:f>
              <c:strCache>
                <c:ptCount val="1"/>
                <c:pt idx="0">
                  <c:v>TOTALS per tipus contracte % total contractes</c:v>
                </c:pt>
              </c:strCache>
            </c:strRef>
          </c:tx>
          <c:dLbls>
            <c:numFmt formatCode="0.00%" sourceLinked="0"/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'4t Timestre 2017'!$H$35:$H$40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Gestió Serveis Públics/Concessions</c:v>
                </c:pt>
                <c:pt idx="4">
                  <c:v>Administratius especials</c:v>
                </c:pt>
                <c:pt idx="5">
                  <c:v>Privats de l'Administració</c:v>
                </c:pt>
              </c:strCache>
            </c:strRef>
          </c:cat>
          <c:val>
            <c:numRef>
              <c:f>'4t Timestre 2017'!$K$35:$K$40</c:f>
              <c:numCache>
                <c:formatCode>0.00%</c:formatCode>
                <c:ptCount val="6"/>
                <c:pt idx="0">
                  <c:v>0.15986584684181107</c:v>
                </c:pt>
                <c:pt idx="1">
                  <c:v>0.62996087199552819</c:v>
                </c:pt>
                <c:pt idx="2">
                  <c:v>0.20849636668529906</c:v>
                </c:pt>
                <c:pt idx="3">
                  <c:v>0</c:v>
                </c:pt>
                <c:pt idx="4">
                  <c:v>0</c:v>
                </c:pt>
                <c:pt idx="5">
                  <c:v>1.6769144773616546E-3</c:v>
                </c:pt>
              </c:numCache>
            </c:numRef>
          </c:val>
        </c:ser>
        <c:ser>
          <c:idx val="1"/>
          <c:order val="2"/>
          <c:tx>
            <c:strRef>
              <c:f>'4t Timestre 2017'!$L$32:$L$34</c:f>
              <c:strCache>
                <c:ptCount val="1"/>
                <c:pt idx="0">
                  <c:v>TOTALS per tipus contracte Total Import (€)</c:v>
                </c:pt>
              </c:strCache>
            </c:strRef>
          </c:tx>
          <c:dLbls>
            <c:dLbl>
              <c:idx val="1"/>
              <c:layout>
                <c:manualLayout>
                  <c:x val="-0.1820430953936483"/>
                  <c:y val="1.093922300930737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1.2668852688224711E-2"/>
                  <c:y val="-1.540216218996231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5.5079418627727609E-3"/>
                  <c:y val="-2.361527721683464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0.16143387468756748"/>
                  <c:y val="-7.548423888462824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'4t Timestre 2017'!$H$35:$H$40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Gestió Serveis Públics/Concessions</c:v>
                </c:pt>
                <c:pt idx="4">
                  <c:v>Administratius especials</c:v>
                </c:pt>
                <c:pt idx="5">
                  <c:v>Privats de l'Administració</c:v>
                </c:pt>
              </c:strCache>
            </c:strRef>
          </c:cat>
          <c:val>
            <c:numRef>
              <c:f>'4t Timestre 2017'!$L$35:$L$40</c:f>
              <c:numCache>
                <c:formatCode>#,##0.00\ _€</c:formatCode>
                <c:ptCount val="6"/>
                <c:pt idx="0">
                  <c:v>14133496.290000005</c:v>
                </c:pt>
                <c:pt idx="1">
                  <c:v>67862308.870000005</c:v>
                </c:pt>
                <c:pt idx="2">
                  <c:v>18419788.689999998</c:v>
                </c:pt>
                <c:pt idx="3">
                  <c:v>0</c:v>
                </c:pt>
                <c:pt idx="4">
                  <c:v>0</c:v>
                </c:pt>
                <c:pt idx="5">
                  <c:v>317631.5</c:v>
                </c:pt>
              </c:numCache>
            </c:numRef>
          </c:val>
        </c:ser>
        <c:ser>
          <c:idx val="2"/>
          <c:order val="3"/>
          <c:tx>
            <c:strRef>
              <c:f>'4t Timestre 2017'!$M$32:$M$34</c:f>
              <c:strCache>
                <c:ptCount val="1"/>
                <c:pt idx="0">
                  <c:v>TOTALS per tipus contracte % total import</c:v>
                </c:pt>
              </c:strCache>
            </c:strRef>
          </c:tx>
          <c:dLbls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'4t Timestre 2017'!$H$35:$H$40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Gestió Serveis Públics/Concessions</c:v>
                </c:pt>
                <c:pt idx="4">
                  <c:v>Administratius especials</c:v>
                </c:pt>
                <c:pt idx="5">
                  <c:v>Privats de l'Administració</c:v>
                </c:pt>
              </c:strCache>
            </c:strRef>
          </c:cat>
          <c:val>
            <c:numRef>
              <c:f>'4t Timestre 2017'!$M$35:$M$40</c:f>
              <c:numCache>
                <c:formatCode>0.00%</c:formatCode>
                <c:ptCount val="6"/>
                <c:pt idx="0">
                  <c:v>0.14030620225742632</c:v>
                </c:pt>
                <c:pt idx="1">
                  <c:v>0.67368347071396539</c:v>
                </c:pt>
                <c:pt idx="2">
                  <c:v>0.18285713205350071</c:v>
                </c:pt>
                <c:pt idx="3">
                  <c:v>0</c:v>
                </c:pt>
                <c:pt idx="4">
                  <c:v>0</c:v>
                </c:pt>
                <c:pt idx="5">
                  <c:v>3.1531949751075847E-3</c:v>
                </c:pt>
              </c:numCache>
            </c:numRef>
          </c:val>
        </c:ser>
        <c:ser>
          <c:idx val="3"/>
          <c:order val="4"/>
          <c:tx>
            <c:strRef>
              <c:f>'4t Timestre 2017'!$I$32:$I$34</c:f>
              <c:strCache>
                <c:ptCount val="1"/>
                <c:pt idx="0">
                  <c:v>Tipus de contracte</c:v>
                </c:pt>
              </c:strCache>
            </c:strRef>
          </c:tx>
          <c:dLbls>
            <c:dLbl>
              <c:idx val="0"/>
              <c:layout>
                <c:manualLayout>
                  <c:x val="9.8466659718180471E-2"/>
                  <c:y val="-2.60897348314932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9.4222625808337998E-2"/>
                  <c:y val="-1.477312984926105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1.1691212347890412E-2"/>
                  <c:y val="-3.658505620518004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7.1127235046033521E-2"/>
                  <c:y val="3.3464964410036043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1.9848360148910674E-3"/>
                  <c:y val="-1.296884502798470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0.12289573857950191"/>
                  <c:y val="-1.872720084056881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'4t Timestre 2017'!$H$35:$H$40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Gestió Serveis Públics/Concessions</c:v>
                </c:pt>
                <c:pt idx="4">
                  <c:v>Administratius especials</c:v>
                </c:pt>
                <c:pt idx="5">
                  <c:v>Privats de l'Administració</c:v>
                </c:pt>
              </c:strCache>
            </c:strRef>
          </c:cat>
          <c:val>
            <c:numRef>
              <c:f>'4t Timestre 2017'!$I$35:$I$40</c:f>
              <c:numCache>
                <c:formatCode>General</c:formatCode>
                <c:ptCount val="6"/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3169583418"/>
          <c:y val="0.11440238239450838"/>
          <c:w val="0.3119885459887507"/>
          <c:h val="0.7984726603543399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688126706564715E-2"/>
          <c:y val="0.12739212839431013"/>
          <c:w val="0.56282344652211569"/>
          <c:h val="0.84977795795461819"/>
        </c:manualLayout>
      </c:layout>
      <c:pie3DChart>
        <c:varyColors val="1"/>
        <c:ser>
          <c:idx val="3"/>
          <c:order val="0"/>
          <c:tx>
            <c:strRef>
              <c:f>'4t Timestre 2017'!$L$32:$L$34</c:f>
              <c:strCache>
                <c:ptCount val="1"/>
                <c:pt idx="0">
                  <c:v>TOTALS per tipus contracte Total Import (€)</c:v>
                </c:pt>
              </c:strCache>
            </c:strRef>
          </c:tx>
          <c:dLbls>
            <c:dLbl>
              <c:idx val="0"/>
              <c:layout>
                <c:manualLayout>
                  <c:x val="1.6786422758863273E-2"/>
                  <c:y val="1.309296956373567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0.20297506506797783"/>
                  <c:y val="4.519000465591805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1.3571829683529673E-2"/>
                  <c:y val="-6.7472112490820163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6.4867659114524856E-2"/>
                  <c:y val="-2.327809030561062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1.8778454631373231E-2"/>
                  <c:y val="-3.3755405904856074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0.22494058081981616"/>
                  <c:y val="-7.661715153813293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'4t Timestre 2017'!$H$35:$H$40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Gestió Serveis Públics/Concessions</c:v>
                </c:pt>
                <c:pt idx="4">
                  <c:v>Administratius especials</c:v>
                </c:pt>
                <c:pt idx="5">
                  <c:v>Privats de l'Administració</c:v>
                </c:pt>
              </c:strCache>
            </c:strRef>
          </c:cat>
          <c:val>
            <c:numRef>
              <c:f>'4t Timestre 2017'!$L$35:$L$40</c:f>
              <c:numCache>
                <c:formatCode>#,##0.00\ _€</c:formatCode>
                <c:ptCount val="6"/>
                <c:pt idx="0">
                  <c:v>14133496.290000005</c:v>
                </c:pt>
                <c:pt idx="1">
                  <c:v>67862308.870000005</c:v>
                </c:pt>
                <c:pt idx="2">
                  <c:v>18419788.689999998</c:v>
                </c:pt>
                <c:pt idx="3">
                  <c:v>0</c:v>
                </c:pt>
                <c:pt idx="4">
                  <c:v>0</c:v>
                </c:pt>
                <c:pt idx="5">
                  <c:v>317631.5</c:v>
                </c:pt>
              </c:numCache>
            </c:numRef>
          </c:val>
        </c:ser>
        <c:ser>
          <c:idx val="0"/>
          <c:order val="1"/>
          <c:tx>
            <c:strRef>
              <c:f>'4t Timestre 2017'!$M$32:$M$34</c:f>
              <c:strCache>
                <c:ptCount val="1"/>
                <c:pt idx="0">
                  <c:v>TOTALS per tipus contracte % total import</c:v>
                </c:pt>
              </c:strCache>
            </c:strRef>
          </c:tx>
          <c:dLbls>
            <c:dLbl>
              <c:idx val="0"/>
              <c:layout>
                <c:manualLayout>
                  <c:x val="-0.1635971902906993"/>
                  <c:y val="8.974358974358984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4.6635037075055605E-2"/>
                  <c:y val="9.230769230769231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0.18336068503656933"/>
                  <c:y val="-5.864515815895770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0.14397095104737845"/>
                  <c:y val="-0.1023996035614752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1.3363760735962802E-2"/>
                  <c:y val="-8.461559664417425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6.040599231993924E-2"/>
                  <c:y val="-3.2926688234293118E-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3.5040839259691703E-2"/>
                  <c:y val="-2.56410256410256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2.5437201907790145E-2"/>
                  <c:y val="-0.217948717948717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'4t Timestre 2017'!$H$35:$H$40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Gestió Serveis Públics/Concessions</c:v>
                </c:pt>
                <c:pt idx="4">
                  <c:v>Administratius especials</c:v>
                </c:pt>
                <c:pt idx="5">
                  <c:v>Privats de l'Administració</c:v>
                </c:pt>
              </c:strCache>
            </c:strRef>
          </c:cat>
          <c:val>
            <c:numRef>
              <c:f>'4t Timestre 2017'!$M$35:$M$40</c:f>
              <c:numCache>
                <c:formatCode>0.00%</c:formatCode>
                <c:ptCount val="6"/>
                <c:pt idx="0">
                  <c:v>0.14030620225742632</c:v>
                </c:pt>
                <c:pt idx="1">
                  <c:v>0.67368347071396539</c:v>
                </c:pt>
                <c:pt idx="2">
                  <c:v>0.18285713205350071</c:v>
                </c:pt>
                <c:pt idx="3">
                  <c:v>0</c:v>
                </c:pt>
                <c:pt idx="4">
                  <c:v>0</c:v>
                </c:pt>
                <c:pt idx="5">
                  <c:v>3.1531949751075847E-3</c:v>
                </c:pt>
              </c:numCache>
            </c:numRef>
          </c:val>
        </c:ser>
        <c:ser>
          <c:idx val="1"/>
          <c:order val="2"/>
          <c:tx>
            <c:strRef>
              <c:f>'4t Timestre 2017'!$I$32:$I$34</c:f>
              <c:strCache>
                <c:ptCount val="1"/>
                <c:pt idx="0">
                  <c:v>Tipus de contracte</c:v>
                </c:pt>
              </c:strCache>
            </c:strRef>
          </c:tx>
          <c:dLbls>
            <c:dLbl>
              <c:idx val="0"/>
              <c:layout>
                <c:manualLayout>
                  <c:x val="-4.3176092490245475E-2"/>
                  <c:y val="-7.546618395933316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9.7561792548528731E-2"/>
                  <c:y val="7.870071875553588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5.7632771267481973E-2"/>
                  <c:y val="1.9826850025912848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6.2722049864097351E-2"/>
                  <c:y val="-4.129269887173455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1.4942848812257775E-2"/>
                  <c:y val="-2.2211311549756113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0.12585197148938168"/>
                  <c:y val="-6.011480785076837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'4t Timestre 2017'!$H$35:$H$40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Gestió Serveis Públics/Concessions</c:v>
                </c:pt>
                <c:pt idx="4">
                  <c:v>Administratius especials</c:v>
                </c:pt>
                <c:pt idx="5">
                  <c:v>Privats de l'Administració</c:v>
                </c:pt>
              </c:strCache>
            </c:strRef>
          </c:cat>
          <c:val>
            <c:numRef>
              <c:f>'4t Timestre 2017'!$I$35:$I$40</c:f>
              <c:numCache>
                <c:formatCode>General</c:formatCode>
                <c:ptCount val="6"/>
              </c:numCache>
            </c:numRef>
          </c:val>
        </c:ser>
        <c:ser>
          <c:idx val="4"/>
          <c:order val="3"/>
          <c:tx>
            <c:strRef>
              <c:f>'4t Timestre 2017'!$J$32:$J$34</c:f>
              <c:strCache>
                <c:ptCount val="1"/>
                <c:pt idx="0">
                  <c:v>TOTALS per tipus contracte Nombre Total Contractes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'4t Timestre 2017'!$H$35:$H$40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Gestió Serveis Públics/Concessions</c:v>
                </c:pt>
                <c:pt idx="4">
                  <c:v>Administratius especials</c:v>
                </c:pt>
                <c:pt idx="5">
                  <c:v>Privats de l'Administració</c:v>
                </c:pt>
              </c:strCache>
            </c:strRef>
          </c:cat>
          <c:val>
            <c:numRef>
              <c:f>'4t Timestre 2017'!$J$35:$J$40</c:f>
              <c:numCache>
                <c:formatCode>#,##0</c:formatCode>
                <c:ptCount val="6"/>
                <c:pt idx="0">
                  <c:v>286</c:v>
                </c:pt>
                <c:pt idx="1">
                  <c:v>1127</c:v>
                </c:pt>
                <c:pt idx="2">
                  <c:v>373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</c:numCache>
            </c:numRef>
          </c:val>
        </c:ser>
        <c:ser>
          <c:idx val="2"/>
          <c:order val="4"/>
          <c:tx>
            <c:strRef>
              <c:f>'4t Timestre 2017'!$K$32:$K$34</c:f>
              <c:strCache>
                <c:ptCount val="1"/>
                <c:pt idx="0">
                  <c:v>TOTALS per tipus contracte % total contractes</c:v>
                </c:pt>
              </c:strCache>
            </c:strRef>
          </c:tx>
          <c:dLbls>
            <c:dLbl>
              <c:idx val="0"/>
              <c:layout>
                <c:manualLayout>
                  <c:x val="4.7496586323681707E-2"/>
                  <c:y val="2.452543923722735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9.2427610592831208E-2"/>
                  <c:y val="1.528199805975220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0.12003693464335669"/>
                  <c:y val="2.3700624198928728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0.22112677440596512"/>
                  <c:y val="-3.4698036648469224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5.5965916175597499E-2"/>
                  <c:y val="-3.660045576049264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7.1557262041275618E-2"/>
                  <c:y val="-4.466914221033652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'4t Timestre 2017'!$H$35:$H$40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Gestió Serveis Públics/Concessions</c:v>
                </c:pt>
                <c:pt idx="4">
                  <c:v>Administratius especials</c:v>
                </c:pt>
                <c:pt idx="5">
                  <c:v>Privats de l'Administració</c:v>
                </c:pt>
              </c:strCache>
            </c:strRef>
          </c:cat>
          <c:val>
            <c:numRef>
              <c:f>'4t Timestre 2017'!$K$35:$K$40</c:f>
              <c:numCache>
                <c:formatCode>0.00%</c:formatCode>
                <c:ptCount val="6"/>
                <c:pt idx="0">
                  <c:v>0.15986584684181107</c:v>
                </c:pt>
                <c:pt idx="1">
                  <c:v>0.62996087199552819</c:v>
                </c:pt>
                <c:pt idx="2">
                  <c:v>0.20849636668529906</c:v>
                </c:pt>
                <c:pt idx="3">
                  <c:v>0</c:v>
                </c:pt>
                <c:pt idx="4">
                  <c:v>0</c:v>
                </c:pt>
                <c:pt idx="5">
                  <c:v>1.6769144773616546E-3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778543956031936"/>
          <c:y val="0.15565754806128018"/>
          <c:w val="0.32214552558671833"/>
          <c:h val="0.73848946535606708"/>
        </c:manualLayout>
      </c:layout>
      <c:overlay val="0"/>
    </c:legend>
    <c:plotVisOnly val="1"/>
    <c:dispBlanksAs val="gap"/>
    <c:showDLblsOverMax val="0"/>
  </c:chart>
  <c:printSettings>
    <c:headerFooter>
      <c:oddFooter>&amp;R&amp;Z&amp;F</c:oddFoot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16516434484151019"/>
          <c:w val="0.58091279776189431"/>
          <c:h val="0.78355360387643858"/>
        </c:manualLayout>
      </c:layout>
      <c:pie3DChart>
        <c:varyColors val="1"/>
        <c:ser>
          <c:idx val="0"/>
          <c:order val="0"/>
          <c:tx>
            <c:strRef>
              <c:f>'TOTAL ANY 2017'!$B$32:$B$34</c:f>
              <c:strCache>
                <c:ptCount val="1"/>
                <c:pt idx="0">
                  <c:v>TOTALS 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0.18563005368672875"/>
                  <c:y val="-2.820499034586060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0.11794914332463491"/>
                  <c:y val="-6.162362470566744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2.4231161760118929E-3"/>
                  <c:y val="-7.30067369889209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3.9826334793178937E-2"/>
                  <c:y val="6.7756620733651709E-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3.1357580549603865E-2"/>
                  <c:y val="-6.584528663880313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0.1417715493772051"/>
                  <c:y val="-1.909976032695752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-2.416254805052169E-2"/>
                  <c:y val="-1.28205128205128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'TOTAL ANY 2017'!$A$35:$A$40</c:f>
              <c:strCache>
                <c:ptCount val="6"/>
                <c:pt idx="0">
                  <c:v>Oberts</c:v>
                </c:pt>
                <c:pt idx="1">
                  <c:v>Restringits</c:v>
                </c:pt>
                <c:pt idx="2">
                  <c:v>Negociats</c:v>
                </c:pt>
                <c:pt idx="3">
                  <c:v>Derivats d'acords marc</c:v>
                </c:pt>
                <c:pt idx="4">
                  <c:v>Menors </c:v>
                </c:pt>
                <c:pt idx="5">
                  <c:v>* Menors derivats autorització genèrica de despesa</c:v>
                </c:pt>
              </c:strCache>
            </c:strRef>
          </c:cat>
          <c:val>
            <c:numRef>
              <c:f>'TOTAL ANY 2017'!$B$35:$B$40</c:f>
              <c:numCache>
                <c:formatCode>#,##0</c:formatCode>
                <c:ptCount val="6"/>
                <c:pt idx="0">
                  <c:v>372</c:v>
                </c:pt>
                <c:pt idx="1">
                  <c:v>3</c:v>
                </c:pt>
                <c:pt idx="2">
                  <c:v>55</c:v>
                </c:pt>
                <c:pt idx="3">
                  <c:v>376</c:v>
                </c:pt>
                <c:pt idx="4">
                  <c:v>3986</c:v>
                </c:pt>
                <c:pt idx="5">
                  <c:v>8246</c:v>
                </c:pt>
              </c:numCache>
            </c:numRef>
          </c:val>
        </c:ser>
        <c:ser>
          <c:idx val="1"/>
          <c:order val="1"/>
          <c:tx>
            <c:strRef>
              <c:f>'TOTAL ANY 2017'!$C$32:$C$34</c:f>
              <c:strCache>
                <c:ptCount val="1"/>
                <c:pt idx="0">
                  <c:v>TOTALS % total contractes</c:v>
                </c:pt>
              </c:strCache>
            </c:strRef>
          </c:tx>
          <c:cat>
            <c:strRef>
              <c:f>'TOTAL ANY 2017'!$A$35:$A$40</c:f>
              <c:strCache>
                <c:ptCount val="6"/>
                <c:pt idx="0">
                  <c:v>Oberts</c:v>
                </c:pt>
                <c:pt idx="1">
                  <c:v>Restringits</c:v>
                </c:pt>
                <c:pt idx="2">
                  <c:v>Negociats</c:v>
                </c:pt>
                <c:pt idx="3">
                  <c:v>Derivats d'acords marc</c:v>
                </c:pt>
                <c:pt idx="4">
                  <c:v>Menors </c:v>
                </c:pt>
                <c:pt idx="5">
                  <c:v>* Menors derivats autorització genèrica de despesa</c:v>
                </c:pt>
              </c:strCache>
            </c:strRef>
          </c:cat>
          <c:val>
            <c:numRef>
              <c:f>'TOTAL ANY 2017'!$C$35:$C$40</c:f>
              <c:numCache>
                <c:formatCode>0.00%</c:formatCode>
                <c:ptCount val="6"/>
                <c:pt idx="0">
                  <c:v>2.8531983433041877E-2</c:v>
                </c:pt>
                <c:pt idx="1">
                  <c:v>2.3009664058904741E-4</c:v>
                </c:pt>
                <c:pt idx="2">
                  <c:v>4.2184384107992025E-3</c:v>
                </c:pt>
                <c:pt idx="3">
                  <c:v>2.8838778953827273E-2</c:v>
                </c:pt>
                <c:pt idx="4">
                  <c:v>0.30572173646264766</c:v>
                </c:pt>
                <c:pt idx="5">
                  <c:v>0.63245896609909491</c:v>
                </c:pt>
              </c:numCache>
            </c:numRef>
          </c:val>
        </c:ser>
        <c:ser>
          <c:idx val="2"/>
          <c:order val="2"/>
          <c:tx>
            <c:strRef>
              <c:f>'TOTAL ANY 2017'!$D$32:$D$34</c:f>
              <c:strCache>
                <c:ptCount val="1"/>
                <c:pt idx="0">
                  <c:v>TOTALS Total Import (€)</c:v>
                </c:pt>
              </c:strCache>
            </c:strRef>
          </c:tx>
          <c:cat>
            <c:strRef>
              <c:f>'TOTAL ANY 2017'!$A$35:$A$40</c:f>
              <c:strCache>
                <c:ptCount val="6"/>
                <c:pt idx="0">
                  <c:v>Oberts</c:v>
                </c:pt>
                <c:pt idx="1">
                  <c:v>Restringits</c:v>
                </c:pt>
                <c:pt idx="2">
                  <c:v>Negociats</c:v>
                </c:pt>
                <c:pt idx="3">
                  <c:v>Derivats d'acords marc</c:v>
                </c:pt>
                <c:pt idx="4">
                  <c:v>Menors </c:v>
                </c:pt>
                <c:pt idx="5">
                  <c:v>* Menors derivats autorització genèrica de despesa</c:v>
                </c:pt>
              </c:strCache>
            </c:strRef>
          </c:cat>
          <c:val>
            <c:numRef>
              <c:f>'TOTAL ANY 2017'!$D$35:$D$40</c:f>
              <c:numCache>
                <c:formatCode>#,##0.00\ _€</c:formatCode>
                <c:ptCount val="6"/>
                <c:pt idx="0">
                  <c:v>244220704.89999998</c:v>
                </c:pt>
                <c:pt idx="1">
                  <c:v>51825000</c:v>
                </c:pt>
                <c:pt idx="2">
                  <c:v>18805852.779999997</c:v>
                </c:pt>
                <c:pt idx="3">
                  <c:v>29832680.159999996</c:v>
                </c:pt>
                <c:pt idx="4">
                  <c:v>52460994.240000002</c:v>
                </c:pt>
                <c:pt idx="5">
                  <c:v>23481407.94000008</c:v>
                </c:pt>
              </c:numCache>
            </c:numRef>
          </c:val>
        </c:ser>
        <c:ser>
          <c:idx val="3"/>
          <c:order val="3"/>
          <c:tx>
            <c:strRef>
              <c:f>'TOTAL ANY 2017'!$E$32:$E$34</c:f>
              <c:strCache>
                <c:ptCount val="1"/>
                <c:pt idx="0">
                  <c:v>TOTALS % total import</c:v>
                </c:pt>
              </c:strCache>
            </c:strRef>
          </c:tx>
          <c:cat>
            <c:strRef>
              <c:f>'TOTAL ANY 2017'!$A$35:$A$40</c:f>
              <c:strCache>
                <c:ptCount val="6"/>
                <c:pt idx="0">
                  <c:v>Oberts</c:v>
                </c:pt>
                <c:pt idx="1">
                  <c:v>Restringits</c:v>
                </c:pt>
                <c:pt idx="2">
                  <c:v>Negociats</c:v>
                </c:pt>
                <c:pt idx="3">
                  <c:v>Derivats d'acords marc</c:v>
                </c:pt>
                <c:pt idx="4">
                  <c:v>Menors </c:v>
                </c:pt>
                <c:pt idx="5">
                  <c:v>* Menors derivats autorització genèrica de despesa</c:v>
                </c:pt>
              </c:strCache>
            </c:strRef>
          </c:cat>
          <c:val>
            <c:numRef>
              <c:f>'TOTAL ANY 2017'!$E$35:$E$40</c:f>
              <c:numCache>
                <c:formatCode>0.00%</c:formatCode>
                <c:ptCount val="6"/>
                <c:pt idx="0">
                  <c:v>0.58061159628022552</c:v>
                </c:pt>
                <c:pt idx="1">
                  <c:v>0.12320902926532619</c:v>
                </c:pt>
                <c:pt idx="2">
                  <c:v>4.4709133922439664E-2</c:v>
                </c:pt>
                <c:pt idx="3">
                  <c:v>7.092437169120222E-2</c:v>
                </c:pt>
                <c:pt idx="4">
                  <c:v>0.12472104533727484</c:v>
                </c:pt>
                <c:pt idx="5">
                  <c:v>5.582482350353174E-2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6632455127623047"/>
          <c:y val="0.11440238239450838"/>
          <c:w val="0.33367544872376947"/>
          <c:h val="0.8044645669291338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overlay val="1"/>
    </c:title>
    <c:autoTitleDeleted val="0"/>
    <c:view3D>
      <c:rotX val="30"/>
      <c:rotY val="7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7924642929467411E-2"/>
          <c:y val="9.3269129820310923E-2"/>
          <c:w val="0.56934383202099736"/>
          <c:h val="0.89038481728245511"/>
        </c:manualLayout>
      </c:layout>
      <c:pie3DChart>
        <c:varyColors val="1"/>
        <c:ser>
          <c:idx val="2"/>
          <c:order val="0"/>
          <c:tx>
            <c:strRef>
              <c:f>'TOTAL ANY 2017'!$D$32:$D$34</c:f>
              <c:strCache>
                <c:ptCount val="1"/>
                <c:pt idx="0">
                  <c:v>TOTALS Total Import (€)</c:v>
                </c:pt>
              </c:strCache>
            </c:strRef>
          </c:tx>
          <c:dLbls>
            <c:dLbl>
              <c:idx val="0"/>
              <c:layout>
                <c:manualLayout>
                  <c:x val="-0.20205521918529398"/>
                  <c:y val="4.997709522449492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1.5672014673663731E-3"/>
                  <c:y val="-7.735095803207668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2.7809116664055882E-2"/>
                  <c:y val="-0.1032417913096844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9.8215758304547707E-2"/>
                  <c:y val="-1.624801653393562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3.2229313079935172E-2"/>
                  <c:y val="-7.222566297294612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5.9020590472411885E-2"/>
                  <c:y val="-7.017392005389652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-9.0771558245083206E-2"/>
                  <c:y val="-5.128205128205130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'TOTAL ANY 2017'!$A$35:$A$40</c:f>
              <c:strCache>
                <c:ptCount val="6"/>
                <c:pt idx="0">
                  <c:v>Oberts</c:v>
                </c:pt>
                <c:pt idx="1">
                  <c:v>Restringits</c:v>
                </c:pt>
                <c:pt idx="2">
                  <c:v>Negociats</c:v>
                </c:pt>
                <c:pt idx="3">
                  <c:v>Derivats d'acords marc</c:v>
                </c:pt>
                <c:pt idx="4">
                  <c:v>Menors </c:v>
                </c:pt>
                <c:pt idx="5">
                  <c:v>* Menors derivats autorització genèrica de despesa</c:v>
                </c:pt>
              </c:strCache>
            </c:strRef>
          </c:cat>
          <c:val>
            <c:numRef>
              <c:f>'TOTAL ANY 2017'!$D$35:$D$40</c:f>
              <c:numCache>
                <c:formatCode>#,##0.00\ _€</c:formatCode>
                <c:ptCount val="6"/>
                <c:pt idx="0">
                  <c:v>244220704.89999998</c:v>
                </c:pt>
                <c:pt idx="1">
                  <c:v>51825000</c:v>
                </c:pt>
                <c:pt idx="2">
                  <c:v>18805852.779999997</c:v>
                </c:pt>
                <c:pt idx="3">
                  <c:v>29832680.159999996</c:v>
                </c:pt>
                <c:pt idx="4">
                  <c:v>52460994.240000002</c:v>
                </c:pt>
                <c:pt idx="5">
                  <c:v>23481407.94000008</c:v>
                </c:pt>
              </c:numCache>
            </c:numRef>
          </c:val>
        </c:ser>
        <c:ser>
          <c:idx val="3"/>
          <c:order val="1"/>
          <c:tx>
            <c:strRef>
              <c:f>'TOTAL ANY 2017'!$E$32:$E$34</c:f>
              <c:strCache>
                <c:ptCount val="1"/>
                <c:pt idx="0">
                  <c:v>TOTALS % total import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'TOTAL ANY 2017'!$A$35:$A$40</c:f>
              <c:strCache>
                <c:ptCount val="6"/>
                <c:pt idx="0">
                  <c:v>Oberts</c:v>
                </c:pt>
                <c:pt idx="1">
                  <c:v>Restringits</c:v>
                </c:pt>
                <c:pt idx="2">
                  <c:v>Negociats</c:v>
                </c:pt>
                <c:pt idx="3">
                  <c:v>Derivats d'acords marc</c:v>
                </c:pt>
                <c:pt idx="4">
                  <c:v>Menors </c:v>
                </c:pt>
                <c:pt idx="5">
                  <c:v>* Menors derivats autorització genèrica de despesa</c:v>
                </c:pt>
              </c:strCache>
            </c:strRef>
          </c:cat>
          <c:val>
            <c:numRef>
              <c:f>'TOTAL ANY 2017'!$E$35:$E$40</c:f>
              <c:numCache>
                <c:formatCode>0.00%</c:formatCode>
                <c:ptCount val="6"/>
                <c:pt idx="0">
                  <c:v>0.58061159628022552</c:v>
                </c:pt>
                <c:pt idx="1">
                  <c:v>0.12320902926532619</c:v>
                </c:pt>
                <c:pt idx="2">
                  <c:v>4.4709133922439664E-2</c:v>
                </c:pt>
                <c:pt idx="3">
                  <c:v>7.092437169120222E-2</c:v>
                </c:pt>
                <c:pt idx="4">
                  <c:v>0.12472104533727484</c:v>
                </c:pt>
                <c:pt idx="5">
                  <c:v>5.582482350353174E-2</c:v>
                </c:pt>
              </c:numCache>
            </c:numRef>
          </c:val>
        </c:ser>
        <c:ser>
          <c:idx val="1"/>
          <c:order val="2"/>
          <c:tx>
            <c:strRef>
              <c:f>'TOTAL ANY 2017'!$B$32:$B$34</c:f>
              <c:strCache>
                <c:ptCount val="1"/>
                <c:pt idx="0">
                  <c:v>TOTALS 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2.6017548373014017E-2"/>
                  <c:y val="2.639080109217968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0.12114350920685407"/>
                  <c:y val="2.2604794816333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7.4652818380965741E-2"/>
                  <c:y val="3.23716660739964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0.17718528793831953"/>
                  <c:y val="-5.196009256904086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4.2896456023824E-3"/>
                  <c:y val="-5.295221620108205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0.13112385401562282"/>
                  <c:y val="-6.684194704965867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'TOTAL ANY 2017'!$A$35:$A$40</c:f>
              <c:strCache>
                <c:ptCount val="6"/>
                <c:pt idx="0">
                  <c:v>Oberts</c:v>
                </c:pt>
                <c:pt idx="1">
                  <c:v>Restringits</c:v>
                </c:pt>
                <c:pt idx="2">
                  <c:v>Negociats</c:v>
                </c:pt>
                <c:pt idx="3">
                  <c:v>Derivats d'acords marc</c:v>
                </c:pt>
                <c:pt idx="4">
                  <c:v>Menors </c:v>
                </c:pt>
                <c:pt idx="5">
                  <c:v>* Menors derivats autorització genèrica de despesa</c:v>
                </c:pt>
              </c:strCache>
            </c:strRef>
          </c:cat>
          <c:val>
            <c:numRef>
              <c:f>'TOTAL ANY 2017'!$B$35:$B$40</c:f>
              <c:numCache>
                <c:formatCode>#,##0</c:formatCode>
                <c:ptCount val="6"/>
                <c:pt idx="0">
                  <c:v>372</c:v>
                </c:pt>
                <c:pt idx="1">
                  <c:v>3</c:v>
                </c:pt>
                <c:pt idx="2">
                  <c:v>55</c:v>
                </c:pt>
                <c:pt idx="3">
                  <c:v>376</c:v>
                </c:pt>
                <c:pt idx="4">
                  <c:v>3986</c:v>
                </c:pt>
                <c:pt idx="5">
                  <c:v>8246</c:v>
                </c:pt>
              </c:numCache>
            </c:numRef>
          </c:val>
        </c:ser>
        <c:ser>
          <c:idx val="4"/>
          <c:order val="3"/>
          <c:tx>
            <c:strRef>
              <c:f>'TOTAL ANY 2017'!$C$32:$C$34</c:f>
              <c:strCache>
                <c:ptCount val="1"/>
                <c:pt idx="0">
                  <c:v>TOTALS % total contractes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'TOTAL ANY 2017'!$A$35:$A$40</c:f>
              <c:strCache>
                <c:ptCount val="6"/>
                <c:pt idx="0">
                  <c:v>Oberts</c:v>
                </c:pt>
                <c:pt idx="1">
                  <c:v>Restringits</c:v>
                </c:pt>
                <c:pt idx="2">
                  <c:v>Negociats</c:v>
                </c:pt>
                <c:pt idx="3">
                  <c:v>Derivats d'acords marc</c:v>
                </c:pt>
                <c:pt idx="4">
                  <c:v>Menors </c:v>
                </c:pt>
                <c:pt idx="5">
                  <c:v>* Menors derivats autorització genèrica de despesa</c:v>
                </c:pt>
              </c:strCache>
            </c:strRef>
          </c:cat>
          <c:val>
            <c:numRef>
              <c:f>'TOTAL ANY 2017'!$C$35:$C$40</c:f>
              <c:numCache>
                <c:formatCode>0.00%</c:formatCode>
                <c:ptCount val="6"/>
                <c:pt idx="0">
                  <c:v>2.8531983433041877E-2</c:v>
                </c:pt>
                <c:pt idx="1">
                  <c:v>2.3009664058904741E-4</c:v>
                </c:pt>
                <c:pt idx="2">
                  <c:v>4.2184384107992025E-3</c:v>
                </c:pt>
                <c:pt idx="3">
                  <c:v>2.8838778953827273E-2</c:v>
                </c:pt>
                <c:pt idx="4">
                  <c:v>0.30572173646264766</c:v>
                </c:pt>
                <c:pt idx="5">
                  <c:v>0.63245896609909491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5720458325425868"/>
          <c:y val="0.14231021377998793"/>
          <c:w val="0.33994872793085312"/>
          <c:h val="0.8541934487967337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16516434484151019"/>
          <c:w val="0.58091279776189431"/>
          <c:h val="0.78355360387643858"/>
        </c:manualLayout>
      </c:layout>
      <c:pie3DChart>
        <c:varyColors val="1"/>
        <c:ser>
          <c:idx val="4"/>
          <c:order val="0"/>
          <c:tx>
            <c:strRef>
              <c:f>'TOTAL ANY 2017'!$J$32:$J$34</c:f>
              <c:strCache>
                <c:ptCount val="1"/>
                <c:pt idx="0">
                  <c:v>TOTALS per tipus contracte 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0.11661065592396209"/>
                  <c:y val="1.449749308040347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0.16599126741188247"/>
                  <c:y val="2.05445862811209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8.9912116521079721E-2"/>
                  <c:y val="-3.483033273936394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4.0222704683113113E-3"/>
                  <c:y val="-3.033903150710418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0.14043935215942646"/>
                  <c:y val="-6.0115657649726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'TOTAL ANY 2017'!$H$35:$H$40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Gestió Serveis Públics/Concessions</c:v>
                </c:pt>
                <c:pt idx="4">
                  <c:v>Administratius especials</c:v>
                </c:pt>
                <c:pt idx="5">
                  <c:v>Privats de l'Administració</c:v>
                </c:pt>
              </c:strCache>
            </c:strRef>
          </c:cat>
          <c:val>
            <c:numRef>
              <c:f>'TOTAL ANY 2017'!$J$35:$J$40</c:f>
              <c:numCache>
                <c:formatCode>#,##0</c:formatCode>
                <c:ptCount val="6"/>
                <c:pt idx="0">
                  <c:v>734</c:v>
                </c:pt>
                <c:pt idx="1">
                  <c:v>10437</c:v>
                </c:pt>
                <c:pt idx="2">
                  <c:v>1843</c:v>
                </c:pt>
                <c:pt idx="3">
                  <c:v>16</c:v>
                </c:pt>
                <c:pt idx="4">
                  <c:v>0</c:v>
                </c:pt>
                <c:pt idx="5">
                  <c:v>8</c:v>
                </c:pt>
              </c:numCache>
            </c:numRef>
          </c:val>
        </c:ser>
        <c:ser>
          <c:idx val="0"/>
          <c:order val="1"/>
          <c:tx>
            <c:strRef>
              <c:f>'TOTAL ANY 2017'!$K$32:$K$34</c:f>
              <c:strCache>
                <c:ptCount val="1"/>
                <c:pt idx="0">
                  <c:v>TOTALS per tipus contracte % total contractes</c:v>
                </c:pt>
              </c:strCache>
            </c:strRef>
          </c:tx>
          <c:dLbls>
            <c:numFmt formatCode="0.00%" sourceLinked="0"/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'TOTAL ANY 2017'!$H$35:$H$40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Gestió Serveis Públics/Concessions</c:v>
                </c:pt>
                <c:pt idx="4">
                  <c:v>Administratius especials</c:v>
                </c:pt>
                <c:pt idx="5">
                  <c:v>Privats de l'Administració</c:v>
                </c:pt>
              </c:strCache>
            </c:strRef>
          </c:cat>
          <c:val>
            <c:numRef>
              <c:f>'TOTAL ANY 2017'!$K$35:$K$40</c:f>
              <c:numCache>
                <c:formatCode>0.00%</c:formatCode>
                <c:ptCount val="6"/>
                <c:pt idx="0">
                  <c:v>5.6296978064120262E-2</c:v>
                </c:pt>
                <c:pt idx="1">
                  <c:v>0.80050621260929589</c:v>
                </c:pt>
                <c:pt idx="2">
                  <c:v>0.14135603620187145</c:v>
                </c:pt>
                <c:pt idx="3">
                  <c:v>1.2271820831415861E-3</c:v>
                </c:pt>
                <c:pt idx="4">
                  <c:v>0</c:v>
                </c:pt>
                <c:pt idx="5">
                  <c:v>6.1359104157079306E-4</c:v>
                </c:pt>
              </c:numCache>
            </c:numRef>
          </c:val>
        </c:ser>
        <c:ser>
          <c:idx val="1"/>
          <c:order val="2"/>
          <c:tx>
            <c:strRef>
              <c:f>'TOTAL ANY 2017'!$L$32:$L$34</c:f>
              <c:strCache>
                <c:ptCount val="1"/>
                <c:pt idx="0">
                  <c:v>TOTALS per tipus contracte Total Import (€)</c:v>
                </c:pt>
              </c:strCache>
            </c:strRef>
          </c:tx>
          <c:dLbls>
            <c:dLbl>
              <c:idx val="1"/>
              <c:layout>
                <c:manualLayout>
                  <c:x val="-0.1820430953936483"/>
                  <c:y val="1.093922300930737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1.2668852688224711E-2"/>
                  <c:y val="-1.540216218996231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5.5079418627727609E-3"/>
                  <c:y val="-2.361527721683464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0.16143387468756748"/>
                  <c:y val="-7.548423888462824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'TOTAL ANY 2017'!$H$35:$H$40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Gestió Serveis Públics/Concessions</c:v>
                </c:pt>
                <c:pt idx="4">
                  <c:v>Administratius especials</c:v>
                </c:pt>
                <c:pt idx="5">
                  <c:v>Privats de l'Administració</c:v>
                </c:pt>
              </c:strCache>
            </c:strRef>
          </c:cat>
          <c:val>
            <c:numRef>
              <c:f>'TOTAL ANY 2017'!$L$35:$L$40</c:f>
              <c:numCache>
                <c:formatCode>#,##0.00\ _€</c:formatCode>
                <c:ptCount val="6"/>
                <c:pt idx="0">
                  <c:v>36848124.800000004</c:v>
                </c:pt>
                <c:pt idx="1">
                  <c:v>346305923.25</c:v>
                </c:pt>
                <c:pt idx="2">
                  <c:v>34248927.379999995</c:v>
                </c:pt>
                <c:pt idx="3">
                  <c:v>1923713.15</c:v>
                </c:pt>
                <c:pt idx="4">
                  <c:v>0</c:v>
                </c:pt>
                <c:pt idx="5">
                  <c:v>1299951.44</c:v>
                </c:pt>
              </c:numCache>
            </c:numRef>
          </c:val>
        </c:ser>
        <c:ser>
          <c:idx val="2"/>
          <c:order val="3"/>
          <c:tx>
            <c:strRef>
              <c:f>'TOTAL ANY 2017'!$M$32:$M$34</c:f>
              <c:strCache>
                <c:ptCount val="1"/>
                <c:pt idx="0">
                  <c:v>TOTALS per tipus contracte % total import</c:v>
                </c:pt>
              </c:strCache>
            </c:strRef>
          </c:tx>
          <c:dLbls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'TOTAL ANY 2017'!$H$35:$H$40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Gestió Serveis Públics/Concessions</c:v>
                </c:pt>
                <c:pt idx="4">
                  <c:v>Administratius especials</c:v>
                </c:pt>
                <c:pt idx="5">
                  <c:v>Privats de l'Administració</c:v>
                </c:pt>
              </c:strCache>
            </c:strRef>
          </c:cat>
          <c:val>
            <c:numRef>
              <c:f>'TOTAL ANY 2017'!$M$35:$M$40</c:f>
              <c:numCache>
                <c:formatCode>0.00%</c:formatCode>
                <c:ptCount val="6"/>
                <c:pt idx="0">
                  <c:v>8.7602926905076553E-2</c:v>
                </c:pt>
                <c:pt idx="1">
                  <c:v>0.82330953463511924</c:v>
                </c:pt>
                <c:pt idx="2">
                  <c:v>8.1423581203443327E-2</c:v>
                </c:pt>
                <c:pt idx="3">
                  <c:v>4.5734458233756452E-3</c:v>
                </c:pt>
                <c:pt idx="4">
                  <c:v>0</c:v>
                </c:pt>
                <c:pt idx="5">
                  <c:v>3.090511432985295E-3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3169583418"/>
          <c:y val="0.11440238239450838"/>
          <c:w val="0.3119885459887507"/>
          <c:h val="0.7984726603543399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procediment)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overlay val="1"/>
    </c:title>
    <c:autoTitleDeleted val="0"/>
    <c:view3D>
      <c:rotX val="30"/>
      <c:rotY val="3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633608839658486"/>
          <c:y val="0.15022204204538184"/>
          <c:w val="0.56282344652211569"/>
          <c:h val="0.84977795795461819"/>
        </c:manualLayout>
      </c:layout>
      <c:pie3DChart>
        <c:varyColors val="1"/>
        <c:ser>
          <c:idx val="0"/>
          <c:order val="0"/>
          <c:tx>
            <c:strRef>
              <c:f>'1r Trimestre 2017'!$B$32:$B$34</c:f>
              <c:strCache>
                <c:ptCount val="1"/>
                <c:pt idx="0">
                  <c:v>TOTALS Nombre Total Contractes</c:v>
                </c:pt>
              </c:strCache>
            </c:strRef>
          </c:tx>
          <c:explosion val="1"/>
          <c:dLbls>
            <c:dLbl>
              <c:idx val="0"/>
              <c:layout>
                <c:manualLayout>
                  <c:x val="-5.5086992260344081E-2"/>
                  <c:y val="-4.389334779638840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5.4982052971775497E-2"/>
                  <c:y val="-3.751094349787864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3.895241233297346E-2"/>
                  <c:y val="-3.965965721597414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5.3280694976809755E-2"/>
                  <c:y val="-9.857028481294594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0.15061964568640374"/>
                  <c:y val="2.993046669809414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5.6352397961329764E-2"/>
                  <c:y val="1.138033585715251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3.5040839259691703E-2"/>
                  <c:y val="-2.56410256410256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2.5437201907790145E-2"/>
                  <c:y val="-0.217948717948717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'1r Trimestre 2017'!$A$35:$A$40</c:f>
              <c:strCache>
                <c:ptCount val="6"/>
                <c:pt idx="0">
                  <c:v>Oberts</c:v>
                </c:pt>
                <c:pt idx="1">
                  <c:v>Restringits</c:v>
                </c:pt>
                <c:pt idx="2">
                  <c:v>Negociats</c:v>
                </c:pt>
                <c:pt idx="3">
                  <c:v>Derivats d'acords marc</c:v>
                </c:pt>
                <c:pt idx="4">
                  <c:v>Menors </c:v>
                </c:pt>
                <c:pt idx="5">
                  <c:v>* Menors derivats autorització genèrica de despesa</c:v>
                </c:pt>
              </c:strCache>
            </c:strRef>
          </c:cat>
          <c:val>
            <c:numRef>
              <c:f>'1r Trimestre 2017'!$B$35:$B$40</c:f>
              <c:numCache>
                <c:formatCode>#,##0</c:formatCode>
                <c:ptCount val="6"/>
                <c:pt idx="0">
                  <c:v>97</c:v>
                </c:pt>
                <c:pt idx="1">
                  <c:v>3</c:v>
                </c:pt>
                <c:pt idx="2">
                  <c:v>17</c:v>
                </c:pt>
                <c:pt idx="3">
                  <c:v>91</c:v>
                </c:pt>
                <c:pt idx="4">
                  <c:v>740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'1r Trimestre 2017'!$C$32:$C$34</c:f>
              <c:strCache>
                <c:ptCount val="1"/>
                <c:pt idx="0">
                  <c:v>TOTALS % total contractes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'1r Trimestre 2017'!$A$35:$A$40</c:f>
              <c:strCache>
                <c:ptCount val="6"/>
                <c:pt idx="0">
                  <c:v>Oberts</c:v>
                </c:pt>
                <c:pt idx="1">
                  <c:v>Restringits</c:v>
                </c:pt>
                <c:pt idx="2">
                  <c:v>Negociats</c:v>
                </c:pt>
                <c:pt idx="3">
                  <c:v>Derivats d'acords marc</c:v>
                </c:pt>
                <c:pt idx="4">
                  <c:v>Menors </c:v>
                </c:pt>
                <c:pt idx="5">
                  <c:v>* Menors derivats autorització genèrica de despesa</c:v>
                </c:pt>
              </c:strCache>
            </c:strRef>
          </c:cat>
          <c:val>
            <c:numRef>
              <c:f>'1r Trimestre 2017'!$C$35:$C$40</c:f>
              <c:numCache>
                <c:formatCode>0.00%</c:formatCode>
                <c:ptCount val="6"/>
                <c:pt idx="0">
                  <c:v>0.10232067510548523</c:v>
                </c:pt>
                <c:pt idx="1">
                  <c:v>3.1645569620253164E-3</c:v>
                </c:pt>
                <c:pt idx="2">
                  <c:v>1.7932489451476793E-2</c:v>
                </c:pt>
                <c:pt idx="3">
                  <c:v>9.5991561181434593E-2</c:v>
                </c:pt>
                <c:pt idx="4">
                  <c:v>0.78059071729957807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'1r Trimestre 2017'!$D$32:$D$34</c:f>
              <c:strCache>
                <c:ptCount val="1"/>
                <c:pt idx="0">
                  <c:v>TOTALS Total Import (€)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'1r Trimestre 2017'!$A$35:$A$40</c:f>
              <c:strCache>
                <c:ptCount val="6"/>
                <c:pt idx="0">
                  <c:v>Oberts</c:v>
                </c:pt>
                <c:pt idx="1">
                  <c:v>Restringits</c:v>
                </c:pt>
                <c:pt idx="2">
                  <c:v>Negociats</c:v>
                </c:pt>
                <c:pt idx="3">
                  <c:v>Derivats d'acords marc</c:v>
                </c:pt>
                <c:pt idx="4">
                  <c:v>Menors </c:v>
                </c:pt>
                <c:pt idx="5">
                  <c:v>* Menors derivats autorització genèrica de despesa</c:v>
                </c:pt>
              </c:strCache>
            </c:strRef>
          </c:cat>
          <c:val>
            <c:numRef>
              <c:f>'1r Trimestre 2017'!$D$35:$D$40</c:f>
              <c:numCache>
                <c:formatCode>#,##0.00\ _€</c:formatCode>
                <c:ptCount val="6"/>
                <c:pt idx="0">
                  <c:v>118521923</c:v>
                </c:pt>
                <c:pt idx="1">
                  <c:v>51825000</c:v>
                </c:pt>
                <c:pt idx="2">
                  <c:v>7408260.0699999994</c:v>
                </c:pt>
                <c:pt idx="3">
                  <c:v>17041007.889999997</c:v>
                </c:pt>
                <c:pt idx="4">
                  <c:v>8340021.9600000037</c:v>
                </c:pt>
                <c:pt idx="5">
                  <c:v>1911666.6</c:v>
                </c:pt>
              </c:numCache>
            </c:numRef>
          </c:val>
        </c:ser>
        <c:ser>
          <c:idx val="3"/>
          <c:order val="3"/>
          <c:tx>
            <c:strRef>
              <c:f>'1r Trimestre 2017'!$E$32:$E$34</c:f>
              <c:strCache>
                <c:ptCount val="1"/>
                <c:pt idx="0">
                  <c:v>TOTALS % total import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'1r Trimestre 2017'!$A$35:$A$40</c:f>
              <c:strCache>
                <c:ptCount val="6"/>
                <c:pt idx="0">
                  <c:v>Oberts</c:v>
                </c:pt>
                <c:pt idx="1">
                  <c:v>Restringits</c:v>
                </c:pt>
                <c:pt idx="2">
                  <c:v>Negociats</c:v>
                </c:pt>
                <c:pt idx="3">
                  <c:v>Derivats d'acords marc</c:v>
                </c:pt>
                <c:pt idx="4">
                  <c:v>Menors </c:v>
                </c:pt>
                <c:pt idx="5">
                  <c:v>* Menors derivats autorització genèrica de despesa</c:v>
                </c:pt>
              </c:strCache>
            </c:strRef>
          </c:cat>
          <c:val>
            <c:numRef>
              <c:f>'1r Trimestre 2017'!$E$35:$E$40</c:f>
              <c:numCache>
                <c:formatCode>0.00%</c:formatCode>
                <c:ptCount val="6"/>
                <c:pt idx="0">
                  <c:v>0.57802072022129636</c:v>
                </c:pt>
                <c:pt idx="1">
                  <c:v>0.25274584707395176</c:v>
                </c:pt>
                <c:pt idx="2">
                  <c:v>3.6129415663025237E-2</c:v>
                </c:pt>
                <c:pt idx="3">
                  <c:v>8.3107457291885081E-2</c:v>
                </c:pt>
                <c:pt idx="4">
                  <c:v>4.0673534296103431E-2</c:v>
                </c:pt>
                <c:pt idx="5">
                  <c:v>9.3230254537381829E-3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6999233043949247"/>
          <c:y val="0.15592063289905533"/>
          <c:w val="0.31936815594284995"/>
          <c:h val="0.8065703678939418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688126706564715E-2"/>
          <c:y val="0.12739212839431013"/>
          <c:w val="0.56282344652211569"/>
          <c:h val="0.84977795795461819"/>
        </c:manualLayout>
      </c:layout>
      <c:pie3DChart>
        <c:varyColors val="1"/>
        <c:ser>
          <c:idx val="4"/>
          <c:order val="0"/>
          <c:tx>
            <c:strRef>
              <c:f>'TOTAL ANY 2017'!$L$32:$L$34</c:f>
              <c:strCache>
                <c:ptCount val="1"/>
                <c:pt idx="0">
                  <c:v>TOTALS per tipus contracte Total Import (€)</c:v>
                </c:pt>
              </c:strCache>
            </c:strRef>
          </c:tx>
          <c:dLbls>
            <c:dLbl>
              <c:idx val="0"/>
              <c:layout>
                <c:manualLayout>
                  <c:x val="8.7727278306576562E-2"/>
                  <c:y val="5.326046337817638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0.13469246319311798"/>
                  <c:y val="-7.2440811996721158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1.3255245682927819E-2"/>
                  <c:y val="-6.4786151694874394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0.19395548522390046"/>
                  <c:y val="-8.1052304836298758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'TOTAL ANY 2017'!$H$35:$H$40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Gestió Serveis Públics/Concessions</c:v>
                </c:pt>
                <c:pt idx="4">
                  <c:v>Administratius especials</c:v>
                </c:pt>
                <c:pt idx="5">
                  <c:v>Privats de l'Administració</c:v>
                </c:pt>
              </c:strCache>
            </c:strRef>
          </c:cat>
          <c:val>
            <c:numRef>
              <c:f>'TOTAL ANY 2017'!$L$35:$L$40</c:f>
              <c:numCache>
                <c:formatCode>#,##0.00\ _€</c:formatCode>
                <c:ptCount val="6"/>
                <c:pt idx="0">
                  <c:v>36848124.800000004</c:v>
                </c:pt>
                <c:pt idx="1">
                  <c:v>346305923.25</c:v>
                </c:pt>
                <c:pt idx="2">
                  <c:v>34248927.379999995</c:v>
                </c:pt>
                <c:pt idx="3">
                  <c:v>1923713.15</c:v>
                </c:pt>
                <c:pt idx="4">
                  <c:v>0</c:v>
                </c:pt>
                <c:pt idx="5">
                  <c:v>1299951.44</c:v>
                </c:pt>
              </c:numCache>
            </c:numRef>
          </c:val>
        </c:ser>
        <c:ser>
          <c:idx val="2"/>
          <c:order val="1"/>
          <c:tx>
            <c:strRef>
              <c:f>'TOTAL ANY 2017'!$M$32:$M$34</c:f>
              <c:strCache>
                <c:ptCount val="1"/>
                <c:pt idx="0">
                  <c:v>TOTALS per tipus contracte % total import</c:v>
                </c:pt>
              </c:strCache>
            </c:strRef>
          </c:tx>
          <c:dLbls>
            <c:dLbl>
              <c:idx val="0"/>
              <c:layout>
                <c:manualLayout>
                  <c:x val="4.7496586323681707E-2"/>
                  <c:y val="2.452543923722735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9.2427610592831208E-2"/>
                  <c:y val="1.528199805975220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0.12003693464335669"/>
                  <c:y val="2.3700624198928728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0.22112677440596512"/>
                  <c:y val="-3.4698036648469224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5.5965916175597499E-2"/>
                  <c:y val="-3.660045576049264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7.1557262041275618E-2"/>
                  <c:y val="-4.466914221033652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'TOTAL ANY 2017'!$H$35:$H$40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Gestió Serveis Públics/Concessions</c:v>
                </c:pt>
                <c:pt idx="4">
                  <c:v>Administratius especials</c:v>
                </c:pt>
                <c:pt idx="5">
                  <c:v>Privats de l'Administració</c:v>
                </c:pt>
              </c:strCache>
            </c:strRef>
          </c:cat>
          <c:val>
            <c:numRef>
              <c:f>'TOTAL ANY 2017'!$M$35:$M$40</c:f>
              <c:numCache>
                <c:formatCode>0.00%</c:formatCode>
                <c:ptCount val="6"/>
                <c:pt idx="0">
                  <c:v>8.7602926905076553E-2</c:v>
                </c:pt>
                <c:pt idx="1">
                  <c:v>0.82330953463511924</c:v>
                </c:pt>
                <c:pt idx="2">
                  <c:v>8.1423581203443327E-2</c:v>
                </c:pt>
                <c:pt idx="3">
                  <c:v>4.5734458233756452E-3</c:v>
                </c:pt>
                <c:pt idx="4">
                  <c:v>0</c:v>
                </c:pt>
                <c:pt idx="5">
                  <c:v>3.090511432985295E-3</c:v>
                </c:pt>
              </c:numCache>
            </c:numRef>
          </c:val>
        </c:ser>
        <c:ser>
          <c:idx val="3"/>
          <c:order val="2"/>
          <c:tx>
            <c:strRef>
              <c:f>'TOTAL ANY 2017'!$I$32:$I$34</c:f>
              <c:strCache>
                <c:ptCount val="1"/>
                <c:pt idx="0">
                  <c:v>Tipus de contracte</c:v>
                </c:pt>
              </c:strCache>
            </c:strRef>
          </c:tx>
          <c:dLbls>
            <c:dLbl>
              <c:idx val="0"/>
              <c:layout>
                <c:manualLayout>
                  <c:x val="1.6786422758863273E-2"/>
                  <c:y val="1.309296956373567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0.20297506506797783"/>
                  <c:y val="4.519000465591805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1.3571829683529673E-2"/>
                  <c:y val="-6.7472112490820163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6.4867659114524856E-2"/>
                  <c:y val="-2.327809030561062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1.8778454631373231E-2"/>
                  <c:y val="-3.3755405904856074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0.22494058081981616"/>
                  <c:y val="-7.661715153813293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'TOTAL ANY 2017'!$H$35:$H$40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Gestió Serveis Públics/Concessions</c:v>
                </c:pt>
                <c:pt idx="4">
                  <c:v>Administratius especials</c:v>
                </c:pt>
                <c:pt idx="5">
                  <c:v>Privats de l'Administració</c:v>
                </c:pt>
              </c:strCache>
            </c:strRef>
          </c:cat>
          <c:val>
            <c:numRef>
              <c:f>'TOTAL ANY 2017'!$I$35:$I$40</c:f>
              <c:numCache>
                <c:formatCode>General</c:formatCode>
                <c:ptCount val="6"/>
              </c:numCache>
            </c:numRef>
          </c:val>
        </c:ser>
        <c:ser>
          <c:idx val="0"/>
          <c:order val="3"/>
          <c:tx>
            <c:strRef>
              <c:f>'TOTAL ANY 2017'!$J$32:$J$34</c:f>
              <c:strCache>
                <c:ptCount val="1"/>
                <c:pt idx="0">
                  <c:v>TOTALS per tipus contracte 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0.1635971902906993"/>
                  <c:y val="8.974358974358984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4.6635037075055605E-2"/>
                  <c:y val="9.230769230769231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0.18336068503656933"/>
                  <c:y val="-5.864515815895770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0.14397095104737845"/>
                  <c:y val="-0.1023996035614752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1.3363760735962802E-2"/>
                  <c:y val="-8.461559664417425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6.040599231993924E-2"/>
                  <c:y val="-3.2926688234293118E-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3.5040839259691703E-2"/>
                  <c:y val="-2.56410256410256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2.5437201907790145E-2"/>
                  <c:y val="-0.217948717948717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'TOTAL ANY 2017'!$H$35:$H$40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Gestió Serveis Públics/Concessions</c:v>
                </c:pt>
                <c:pt idx="4">
                  <c:v>Administratius especials</c:v>
                </c:pt>
                <c:pt idx="5">
                  <c:v>Privats de l'Administració</c:v>
                </c:pt>
              </c:strCache>
            </c:strRef>
          </c:cat>
          <c:val>
            <c:numRef>
              <c:f>'TOTAL ANY 2017'!$J$35:$J$40</c:f>
              <c:numCache>
                <c:formatCode>#,##0</c:formatCode>
                <c:ptCount val="6"/>
                <c:pt idx="0">
                  <c:v>734</c:v>
                </c:pt>
                <c:pt idx="1">
                  <c:v>10437</c:v>
                </c:pt>
                <c:pt idx="2">
                  <c:v>1843</c:v>
                </c:pt>
                <c:pt idx="3">
                  <c:v>16</c:v>
                </c:pt>
                <c:pt idx="4">
                  <c:v>0</c:v>
                </c:pt>
                <c:pt idx="5">
                  <c:v>8</c:v>
                </c:pt>
              </c:numCache>
            </c:numRef>
          </c:val>
        </c:ser>
        <c:ser>
          <c:idx val="1"/>
          <c:order val="4"/>
          <c:tx>
            <c:strRef>
              <c:f>'TOTAL ANY 2017'!$K$32:$K$34</c:f>
              <c:strCache>
                <c:ptCount val="1"/>
                <c:pt idx="0">
                  <c:v>TOTALS per tipus contracte % total contractes</c:v>
                </c:pt>
              </c:strCache>
            </c:strRef>
          </c:tx>
          <c:dLbls>
            <c:dLbl>
              <c:idx val="0"/>
              <c:layout>
                <c:manualLayout>
                  <c:x val="-4.3176092490245475E-2"/>
                  <c:y val="-7.546618395933316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9.7561792548528731E-2"/>
                  <c:y val="7.870071875553588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5.7632771267481973E-2"/>
                  <c:y val="1.9826850025912848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6.2722049864097351E-2"/>
                  <c:y val="-4.129269887173455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1.4942848812257775E-2"/>
                  <c:y val="-2.2211311549756113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0.12585197148938168"/>
                  <c:y val="-6.011480785076837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'TOTAL ANY 2017'!$H$35:$H$40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Gestió Serveis Públics/Concessions</c:v>
                </c:pt>
                <c:pt idx="4">
                  <c:v>Administratius especials</c:v>
                </c:pt>
                <c:pt idx="5">
                  <c:v>Privats de l'Administració</c:v>
                </c:pt>
              </c:strCache>
            </c:strRef>
          </c:cat>
          <c:val>
            <c:numRef>
              <c:f>'TOTAL ANY 2017'!$K$35:$K$40</c:f>
              <c:numCache>
                <c:formatCode>0.00%</c:formatCode>
                <c:ptCount val="6"/>
                <c:pt idx="0">
                  <c:v>5.6296978064120262E-2</c:v>
                </c:pt>
                <c:pt idx="1">
                  <c:v>0.80050621260929589</c:v>
                </c:pt>
                <c:pt idx="2">
                  <c:v>0.14135603620187145</c:v>
                </c:pt>
                <c:pt idx="3">
                  <c:v>1.2271820831415861E-3</c:v>
                </c:pt>
                <c:pt idx="4">
                  <c:v>0</c:v>
                </c:pt>
                <c:pt idx="5">
                  <c:v>6.1359104157079306E-4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9933863927504913"/>
          <c:y val="0.15565754806128018"/>
          <c:w val="0.30066114926545312"/>
          <c:h val="0.7384894653560670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688126706564715E-2"/>
          <c:y val="0.12739212839431013"/>
          <c:w val="0.56282344652211569"/>
          <c:h val="0.84977795795461819"/>
        </c:manualLayout>
      </c:layout>
      <c:pie3DChart>
        <c:varyColors val="1"/>
        <c:ser>
          <c:idx val="2"/>
          <c:order val="0"/>
          <c:tx>
            <c:strRef>
              <c:f>'1r Trimestre 2017'!$L$32:$L$34</c:f>
              <c:strCache>
                <c:ptCount val="1"/>
                <c:pt idx="0">
                  <c:v>TOTALS per tipus contracte Total Import (€)</c:v>
                </c:pt>
              </c:strCache>
            </c:strRef>
          </c:tx>
          <c:dLbls>
            <c:dLbl>
              <c:idx val="0"/>
              <c:layout>
                <c:manualLayout>
                  <c:x val="0.11418061258713169"/>
                  <c:y val="3.9780282346553786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9.2427610592831208E-2"/>
                  <c:y val="1.528199805975220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0.13392940552562774"/>
                  <c:y val="3.514167176162100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0.12690570666781015"/>
                  <c:y val="-6.9021216230662694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1.4288492786072318E-2"/>
                  <c:y val="-2.515936496649341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0.1187918292836873"/>
                  <c:y val="-4.466903617077246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'1r Trimestre 2017'!$H$35:$H$40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Gestió Serveis Públics/Concessions</c:v>
                </c:pt>
                <c:pt idx="4">
                  <c:v>Administratius especials</c:v>
                </c:pt>
                <c:pt idx="5">
                  <c:v>Privats de l'Administració</c:v>
                </c:pt>
              </c:strCache>
            </c:strRef>
          </c:cat>
          <c:val>
            <c:numRef>
              <c:f>'1r Trimestre 2017'!$L$35:$L$40</c:f>
              <c:numCache>
                <c:formatCode>#,##0.00\ _€</c:formatCode>
                <c:ptCount val="6"/>
                <c:pt idx="0">
                  <c:v>8347863.4399999995</c:v>
                </c:pt>
                <c:pt idx="1">
                  <c:v>192973888.95999998</c:v>
                </c:pt>
                <c:pt idx="2">
                  <c:v>1478567.77</c:v>
                </c:pt>
                <c:pt idx="3">
                  <c:v>1312387.81</c:v>
                </c:pt>
                <c:pt idx="4">
                  <c:v>0</c:v>
                </c:pt>
                <c:pt idx="5">
                  <c:v>935171.54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778543956031936"/>
          <c:y val="0.15565754806128018"/>
          <c:w val="0.322145676117433"/>
          <c:h val="0.69026201077928173"/>
        </c:manualLayout>
      </c:layout>
      <c:overlay val="0"/>
      <c:txPr>
        <a:bodyPr/>
        <a:lstStyle/>
        <a:p>
          <a:pPr rtl="0">
            <a:defRPr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16516434484151019"/>
          <c:w val="0.58091279776189431"/>
          <c:h val="0.78355360387643858"/>
        </c:manualLayout>
      </c:layout>
      <c:pie3DChart>
        <c:varyColors val="1"/>
        <c:ser>
          <c:idx val="0"/>
          <c:order val="0"/>
          <c:tx>
            <c:strRef>
              <c:f>'1r Trimestre 2017'!$J$32:$J$34</c:f>
              <c:strCache>
                <c:ptCount val="1"/>
                <c:pt idx="0">
                  <c:v>TOTALS per tipus contracte 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0.11475152149391617"/>
                  <c:y val="1.79761610381493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0.16895101625929088"/>
                  <c:y val="4.492508036585236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7.0381585098580793E-2"/>
                  <c:y val="-6.388004363042782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0.10238506770058201"/>
                  <c:y val="-2.309469592959663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0.10039929833289729"/>
                  <c:y val="1.287370690243684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7.2019523158016636E-3"/>
                  <c:y val="-4.868919084974657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-5.7111477210323995E-2"/>
                  <c:y val="-2.820512820512820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'1r Trimestre 2017'!$H$35:$H$40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Gestió Serveis Públics/Concessions</c:v>
                </c:pt>
                <c:pt idx="4">
                  <c:v>Administratius especials</c:v>
                </c:pt>
                <c:pt idx="5">
                  <c:v>Privats de l'Administració</c:v>
                </c:pt>
              </c:strCache>
            </c:strRef>
          </c:cat>
          <c:val>
            <c:numRef>
              <c:f>'1r Trimestre 2017'!$J$35:$J$40</c:f>
              <c:numCache>
                <c:formatCode>#,##0</c:formatCode>
                <c:ptCount val="6"/>
                <c:pt idx="0">
                  <c:v>45</c:v>
                </c:pt>
                <c:pt idx="1">
                  <c:v>793</c:v>
                </c:pt>
                <c:pt idx="2">
                  <c:v>106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</c:numCache>
            </c:numRef>
          </c:val>
        </c:ser>
        <c:ser>
          <c:idx val="1"/>
          <c:order val="1"/>
          <c:tx>
            <c:strRef>
              <c:f>'1r Trimestre 2017'!$K$32:$K$34</c:f>
              <c:strCache>
                <c:ptCount val="1"/>
                <c:pt idx="0">
                  <c:v>TOTALS per tipus contracte % total contractes</c:v>
                </c:pt>
              </c:strCache>
            </c:strRef>
          </c:tx>
          <c:cat>
            <c:strRef>
              <c:f>'1r Trimestre 2017'!$H$35:$H$40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Gestió Serveis Públics/Concessions</c:v>
                </c:pt>
                <c:pt idx="4">
                  <c:v>Administratius especials</c:v>
                </c:pt>
                <c:pt idx="5">
                  <c:v>Privats de l'Administració</c:v>
                </c:pt>
              </c:strCache>
            </c:strRef>
          </c:cat>
          <c:val>
            <c:numRef>
              <c:f>'1r Trimestre 2017'!$K$35:$K$40</c:f>
              <c:numCache>
                <c:formatCode>0.00%</c:formatCode>
                <c:ptCount val="6"/>
                <c:pt idx="0">
                  <c:v>4.746835443037975E-2</c:v>
                </c:pt>
                <c:pt idx="1">
                  <c:v>0.8364978902953587</c:v>
                </c:pt>
                <c:pt idx="2">
                  <c:v>0.11181434599156118</c:v>
                </c:pt>
                <c:pt idx="3">
                  <c:v>2.1097046413502108E-3</c:v>
                </c:pt>
                <c:pt idx="4">
                  <c:v>0</c:v>
                </c:pt>
                <c:pt idx="5">
                  <c:v>2.1097046413502108E-3</c:v>
                </c:pt>
              </c:numCache>
            </c:numRef>
          </c:val>
        </c:ser>
        <c:ser>
          <c:idx val="2"/>
          <c:order val="2"/>
          <c:tx>
            <c:strRef>
              <c:f>'1r Trimestre 2017'!$L$32:$L$34</c:f>
              <c:strCache>
                <c:ptCount val="1"/>
                <c:pt idx="0">
                  <c:v>TOTALS per tipus contracte Total Import (€)</c:v>
                </c:pt>
              </c:strCache>
            </c:strRef>
          </c:tx>
          <c:cat>
            <c:strRef>
              <c:f>'1r Trimestre 2017'!$H$35:$H$40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Gestió Serveis Públics/Concessions</c:v>
                </c:pt>
                <c:pt idx="4">
                  <c:v>Administratius especials</c:v>
                </c:pt>
                <c:pt idx="5">
                  <c:v>Privats de l'Administració</c:v>
                </c:pt>
              </c:strCache>
            </c:strRef>
          </c:cat>
          <c:val>
            <c:numRef>
              <c:f>'1r Trimestre 2017'!$L$35:$L$40</c:f>
              <c:numCache>
                <c:formatCode>#,##0.00\ _€</c:formatCode>
                <c:ptCount val="6"/>
                <c:pt idx="0">
                  <c:v>8347863.4399999995</c:v>
                </c:pt>
                <c:pt idx="1">
                  <c:v>192973888.95999998</c:v>
                </c:pt>
                <c:pt idx="2">
                  <c:v>1478567.77</c:v>
                </c:pt>
                <c:pt idx="3">
                  <c:v>1312387.81</c:v>
                </c:pt>
                <c:pt idx="4">
                  <c:v>0</c:v>
                </c:pt>
                <c:pt idx="5">
                  <c:v>935171.54</c:v>
                </c:pt>
              </c:numCache>
            </c:numRef>
          </c:val>
        </c:ser>
        <c:ser>
          <c:idx val="3"/>
          <c:order val="3"/>
          <c:tx>
            <c:strRef>
              <c:f>'1r Trimestre 2017'!$M$32:$M$34</c:f>
              <c:strCache>
                <c:ptCount val="1"/>
                <c:pt idx="0">
                  <c:v>TOTALS per tipus contracte % total import</c:v>
                </c:pt>
              </c:strCache>
            </c:strRef>
          </c:tx>
          <c:cat>
            <c:strRef>
              <c:f>'1r Trimestre 2017'!$H$35:$H$40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Gestió Serveis Públics/Concessions</c:v>
                </c:pt>
                <c:pt idx="4">
                  <c:v>Administratius especials</c:v>
                </c:pt>
                <c:pt idx="5">
                  <c:v>Privats de l'Administració</c:v>
                </c:pt>
              </c:strCache>
            </c:strRef>
          </c:cat>
          <c:val>
            <c:numRef>
              <c:f>'1r Trimestre 2017'!$M$35:$M$40</c:f>
              <c:numCache>
                <c:formatCode>0.00%</c:formatCode>
                <c:ptCount val="6"/>
                <c:pt idx="0">
                  <c:v>4.0711776486260932E-2</c:v>
                </c:pt>
                <c:pt idx="1">
                  <c:v>0.94111623788422383</c:v>
                </c:pt>
                <c:pt idx="2">
                  <c:v>7.2108415530129063E-3</c:v>
                </c:pt>
                <c:pt idx="3">
                  <c:v>6.4003968881423731E-3</c:v>
                </c:pt>
                <c:pt idx="4">
                  <c:v>0</c:v>
                </c:pt>
                <c:pt idx="5">
                  <c:v>4.5607471883599027E-3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3169583418"/>
          <c:y val="0.11440238239450838"/>
          <c:w val="0.31198841795560917"/>
          <c:h val="0.69493484898872326"/>
        </c:manualLayout>
      </c:layout>
      <c:overlay val="0"/>
      <c:txPr>
        <a:bodyPr/>
        <a:lstStyle/>
        <a:p>
          <a:pPr rtl="0">
            <a:defRPr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procediment)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overlay val="1"/>
    </c:title>
    <c:autoTitleDeleted val="0"/>
    <c:view3D>
      <c:rotX val="30"/>
      <c:rotY val="4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633608839658486"/>
          <c:y val="0.15022204204538184"/>
          <c:w val="0.56282344652211569"/>
          <c:h val="0.84977795795461819"/>
        </c:manualLayout>
      </c:layout>
      <c:pie3DChart>
        <c:varyColors val="1"/>
        <c:ser>
          <c:idx val="0"/>
          <c:order val="0"/>
          <c:tx>
            <c:strRef>
              <c:f>'2n Trimestre 2017'!$D$32:$D$34</c:f>
              <c:strCache>
                <c:ptCount val="1"/>
                <c:pt idx="0">
                  <c:v>TOTALS per procediment Total Import (€)</c:v>
                </c:pt>
              </c:strCache>
            </c:strRef>
          </c:tx>
          <c:explosion val="1"/>
          <c:dLbls>
            <c:dLbl>
              <c:idx val="0"/>
              <c:layout>
                <c:manualLayout>
                  <c:x val="-0.1635971902906993"/>
                  <c:y val="8.974358974358984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4.6635037075055605E-2"/>
                  <c:y val="9.230769230769231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0"/>
                  <c:y val="-2.820512820512820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5.3280694976809755E-2"/>
                  <c:y val="-9.857028481294594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0.1033202695351432"/>
                  <c:y val="-8.461558651322428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6.270620420631424E-3"/>
                  <c:y val="-5.734735842614732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3.5040839259691703E-2"/>
                  <c:y val="-2.56410256410256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2.5437201907790145E-2"/>
                  <c:y val="-0.217948717948717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'2n Trimestre 2017'!$A$35:$A$40</c:f>
              <c:strCache>
                <c:ptCount val="6"/>
                <c:pt idx="0">
                  <c:v>Oberts</c:v>
                </c:pt>
                <c:pt idx="1">
                  <c:v>Restringits</c:v>
                </c:pt>
                <c:pt idx="2">
                  <c:v>Negociats</c:v>
                </c:pt>
                <c:pt idx="3">
                  <c:v>Derivats d'acords marc</c:v>
                </c:pt>
                <c:pt idx="4">
                  <c:v>Menors </c:v>
                </c:pt>
                <c:pt idx="5">
                  <c:v>* Menors derivats autorització genèrica de despesa</c:v>
                </c:pt>
              </c:strCache>
            </c:strRef>
          </c:cat>
          <c:val>
            <c:numRef>
              <c:f>'2n Trimestre 2017'!$D$35:$D$40</c:f>
              <c:numCache>
                <c:formatCode>#,##0.00\ _€</c:formatCode>
                <c:ptCount val="6"/>
                <c:pt idx="0">
                  <c:v>61036790.019999981</c:v>
                </c:pt>
                <c:pt idx="1">
                  <c:v>0</c:v>
                </c:pt>
                <c:pt idx="2">
                  <c:v>3310304.55</c:v>
                </c:pt>
                <c:pt idx="3">
                  <c:v>4281290.9799999995</c:v>
                </c:pt>
                <c:pt idx="4">
                  <c:v>14099406.210000006</c:v>
                </c:pt>
                <c:pt idx="5">
                  <c:v>5106606.7499999944</c:v>
                </c:pt>
              </c:numCache>
            </c:numRef>
          </c:val>
        </c:ser>
        <c:ser>
          <c:idx val="1"/>
          <c:order val="1"/>
          <c:tx>
            <c:strRef>
              <c:f>'2n Trimestre 2017'!$E$32:$E$34</c:f>
              <c:strCache>
                <c:ptCount val="1"/>
                <c:pt idx="0">
                  <c:v>TOTALS per procediment % total import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'2n Trimestre 2017'!$A$35:$A$40</c:f>
              <c:strCache>
                <c:ptCount val="6"/>
                <c:pt idx="0">
                  <c:v>Oberts</c:v>
                </c:pt>
                <c:pt idx="1">
                  <c:v>Restringits</c:v>
                </c:pt>
                <c:pt idx="2">
                  <c:v>Negociats</c:v>
                </c:pt>
                <c:pt idx="3">
                  <c:v>Derivats d'acords marc</c:v>
                </c:pt>
                <c:pt idx="4">
                  <c:v>Menors </c:v>
                </c:pt>
                <c:pt idx="5">
                  <c:v>* Menors derivats autorització genèrica de despesa</c:v>
                </c:pt>
              </c:strCache>
            </c:strRef>
          </c:cat>
          <c:val>
            <c:numRef>
              <c:f>'2n Trimestre 2017'!$E$35:$E$40</c:f>
              <c:numCache>
                <c:formatCode>0.00%</c:formatCode>
                <c:ptCount val="6"/>
                <c:pt idx="0">
                  <c:v>0.6949075880909108</c:v>
                </c:pt>
                <c:pt idx="1">
                  <c:v>0</c:v>
                </c:pt>
                <c:pt idx="2">
                  <c:v>3.7688019798110414E-2</c:v>
                </c:pt>
                <c:pt idx="3">
                  <c:v>4.8742759700376073E-2</c:v>
                </c:pt>
                <c:pt idx="4">
                  <c:v>0.16052260218295664</c:v>
                </c:pt>
                <c:pt idx="5">
                  <c:v>5.8139030227646001E-2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6999233043949247"/>
          <c:y val="0.15592063289905533"/>
          <c:w val="0.31889490077041238"/>
          <c:h val="0.8020644797901975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(per</a:t>
            </a:r>
            <a:r>
              <a:rPr lang="en-US" sz="1400" baseline="0"/>
              <a:t> procediment)</a:t>
            </a:r>
            <a:endParaRPr lang="en-US" sz="1400"/>
          </a:p>
        </c:rich>
      </c:tx>
      <c:layout/>
      <c:overlay val="0"/>
    </c:title>
    <c:autoTitleDeleted val="0"/>
    <c:view3D>
      <c:rotX val="30"/>
      <c:rotY val="5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16516434484151019"/>
          <c:w val="0.58091279776189431"/>
          <c:h val="0.78355360387643858"/>
        </c:manualLayout>
      </c:layout>
      <c:pie3DChart>
        <c:varyColors val="1"/>
        <c:ser>
          <c:idx val="0"/>
          <c:order val="0"/>
          <c:tx>
            <c:strRef>
              <c:f>'2n Trimestre 2017'!$B$32:$B$34</c:f>
              <c:strCache>
                <c:ptCount val="1"/>
                <c:pt idx="0">
                  <c:v>TOTALS per procediment 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5.8933659663419805E-2"/>
                  <c:y val="-5.50820151561796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5.2710164110649126E-2"/>
                  <c:y val="-3.206042894472009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1.104544522134969E-2"/>
                  <c:y val="-2.569625947563352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3.3184363051186307E-2"/>
                  <c:y val="-1.158481264144906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1.9042965727443083E-2"/>
                  <c:y val="1.276519764575579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0.10219587617643085"/>
                  <c:y val="-1.405646089336443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-5.7111477210323995E-2"/>
                  <c:y val="-2.820512820512820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'2n Trimestre 2017'!$A$35:$A$40</c:f>
              <c:strCache>
                <c:ptCount val="6"/>
                <c:pt idx="0">
                  <c:v>Oberts</c:v>
                </c:pt>
                <c:pt idx="1">
                  <c:v>Restringits</c:v>
                </c:pt>
                <c:pt idx="2">
                  <c:v>Negociats</c:v>
                </c:pt>
                <c:pt idx="3">
                  <c:v>Derivats d'acords marc</c:v>
                </c:pt>
                <c:pt idx="4">
                  <c:v>Menors </c:v>
                </c:pt>
                <c:pt idx="5">
                  <c:v>* Menors derivats autorització genèrica de despesa</c:v>
                </c:pt>
              </c:strCache>
            </c:strRef>
          </c:cat>
          <c:val>
            <c:numRef>
              <c:f>'2n Trimestre 2017'!$B$35:$B$40</c:f>
              <c:numCache>
                <c:formatCode>#,##0</c:formatCode>
                <c:ptCount val="6"/>
                <c:pt idx="0">
                  <c:v>96</c:v>
                </c:pt>
                <c:pt idx="1">
                  <c:v>0</c:v>
                </c:pt>
                <c:pt idx="2">
                  <c:v>18</c:v>
                </c:pt>
                <c:pt idx="3">
                  <c:v>75</c:v>
                </c:pt>
                <c:pt idx="4">
                  <c:v>981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'2n Trimestre 2017'!$C$32:$C$34</c:f>
              <c:strCache>
                <c:ptCount val="1"/>
                <c:pt idx="0">
                  <c:v>TOTALS per procediment % total contractes</c:v>
                </c:pt>
              </c:strCache>
            </c:strRef>
          </c:tx>
          <c:cat>
            <c:strRef>
              <c:f>'2n Trimestre 2017'!$A$35:$A$40</c:f>
              <c:strCache>
                <c:ptCount val="6"/>
                <c:pt idx="0">
                  <c:v>Oberts</c:v>
                </c:pt>
                <c:pt idx="1">
                  <c:v>Restringits</c:v>
                </c:pt>
                <c:pt idx="2">
                  <c:v>Negociats</c:v>
                </c:pt>
                <c:pt idx="3">
                  <c:v>Derivats d'acords marc</c:v>
                </c:pt>
                <c:pt idx="4">
                  <c:v>Menors </c:v>
                </c:pt>
                <c:pt idx="5">
                  <c:v>* Menors derivats autorització genèrica de despesa</c:v>
                </c:pt>
              </c:strCache>
            </c:strRef>
          </c:cat>
          <c:val>
            <c:numRef>
              <c:f>'2n Trimestre 2017'!$C$35:$C$40</c:f>
              <c:numCache>
                <c:formatCode>0.00%</c:formatCode>
                <c:ptCount val="6"/>
                <c:pt idx="0">
                  <c:v>8.2051282051282051E-2</c:v>
                </c:pt>
                <c:pt idx="1">
                  <c:v>0</c:v>
                </c:pt>
                <c:pt idx="2">
                  <c:v>1.5384615384615385E-2</c:v>
                </c:pt>
                <c:pt idx="3">
                  <c:v>6.4102564102564097E-2</c:v>
                </c:pt>
                <c:pt idx="4">
                  <c:v>0.83846153846153848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'2n Trimestre 2017'!$D$32:$D$34</c:f>
              <c:strCache>
                <c:ptCount val="1"/>
                <c:pt idx="0">
                  <c:v>TOTALS per procediment Total Import (€)</c:v>
                </c:pt>
              </c:strCache>
            </c:strRef>
          </c:tx>
          <c:cat>
            <c:strRef>
              <c:f>'2n Trimestre 2017'!$A$35:$A$40</c:f>
              <c:strCache>
                <c:ptCount val="6"/>
                <c:pt idx="0">
                  <c:v>Oberts</c:v>
                </c:pt>
                <c:pt idx="1">
                  <c:v>Restringits</c:v>
                </c:pt>
                <c:pt idx="2">
                  <c:v>Negociats</c:v>
                </c:pt>
                <c:pt idx="3">
                  <c:v>Derivats d'acords marc</c:v>
                </c:pt>
                <c:pt idx="4">
                  <c:v>Menors </c:v>
                </c:pt>
                <c:pt idx="5">
                  <c:v>* Menors derivats autorització genèrica de despesa</c:v>
                </c:pt>
              </c:strCache>
            </c:strRef>
          </c:cat>
          <c:val>
            <c:numRef>
              <c:f>'2n Trimestre 2017'!$D$35:$D$40</c:f>
              <c:numCache>
                <c:formatCode>#,##0.00\ _€</c:formatCode>
                <c:ptCount val="6"/>
                <c:pt idx="0">
                  <c:v>61036790.019999981</c:v>
                </c:pt>
                <c:pt idx="1">
                  <c:v>0</c:v>
                </c:pt>
                <c:pt idx="2">
                  <c:v>3310304.55</c:v>
                </c:pt>
                <c:pt idx="3">
                  <c:v>4281290.9799999995</c:v>
                </c:pt>
                <c:pt idx="4">
                  <c:v>14099406.210000006</c:v>
                </c:pt>
                <c:pt idx="5">
                  <c:v>5106606.7499999944</c:v>
                </c:pt>
              </c:numCache>
            </c:numRef>
          </c:val>
        </c:ser>
        <c:ser>
          <c:idx val="3"/>
          <c:order val="3"/>
          <c:tx>
            <c:strRef>
              <c:f>'2n Trimestre 2017'!$E$32:$E$34</c:f>
              <c:strCache>
                <c:ptCount val="1"/>
                <c:pt idx="0">
                  <c:v>TOTALS per procediment % total import</c:v>
                </c:pt>
              </c:strCache>
            </c:strRef>
          </c:tx>
          <c:cat>
            <c:strRef>
              <c:f>'2n Trimestre 2017'!$A$35:$A$40</c:f>
              <c:strCache>
                <c:ptCount val="6"/>
                <c:pt idx="0">
                  <c:v>Oberts</c:v>
                </c:pt>
                <c:pt idx="1">
                  <c:v>Restringits</c:v>
                </c:pt>
                <c:pt idx="2">
                  <c:v>Negociats</c:v>
                </c:pt>
                <c:pt idx="3">
                  <c:v>Derivats d'acords marc</c:v>
                </c:pt>
                <c:pt idx="4">
                  <c:v>Menors </c:v>
                </c:pt>
                <c:pt idx="5">
                  <c:v>* Menors derivats autorització genèrica de despesa</c:v>
                </c:pt>
              </c:strCache>
            </c:strRef>
          </c:cat>
          <c:val>
            <c:numRef>
              <c:f>'2n Trimestre 2017'!$E$35:$E$40</c:f>
              <c:numCache>
                <c:formatCode>0.00%</c:formatCode>
                <c:ptCount val="6"/>
                <c:pt idx="0">
                  <c:v>0.6949075880909108</c:v>
                </c:pt>
                <c:pt idx="1">
                  <c:v>0</c:v>
                </c:pt>
                <c:pt idx="2">
                  <c:v>3.7688019798110414E-2</c:v>
                </c:pt>
                <c:pt idx="3">
                  <c:v>4.8742759700376073E-2</c:v>
                </c:pt>
                <c:pt idx="4">
                  <c:v>0.16052260218295664</c:v>
                </c:pt>
                <c:pt idx="5">
                  <c:v>5.8139030227646001E-2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6632455127623047"/>
          <c:y val="0.11440238239450838"/>
          <c:w val="0.33367544872376947"/>
          <c:h val="0.8044645669291338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16516434484151019"/>
          <c:w val="0.58091279776189431"/>
          <c:h val="0.78355360387643858"/>
        </c:manualLayout>
      </c:layout>
      <c:pie3DChart>
        <c:varyColors val="1"/>
        <c:ser>
          <c:idx val="0"/>
          <c:order val="0"/>
          <c:tx>
            <c:strRef>
              <c:f>'2n Trimestre 2017'!$J$32:$J$34</c:f>
              <c:strCache>
                <c:ptCount val="1"/>
                <c:pt idx="0">
                  <c:v>TOTALS per tipus contracte 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7.3899633860545974E-2"/>
                  <c:y val="-1.290422984425605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0.2397608278811576"/>
                  <c:y val="1.02452681715142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4.8593896850406645E-2"/>
                  <c:y val="-2.180124518854193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9.6937837832645687E-2"/>
                  <c:y val="-1.538818811835921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6.499428901003175E-2"/>
                  <c:y val="-2.5660100405929163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3.1713017364355181E-2"/>
                  <c:y val="-5.639590492047185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-5.7111477210323995E-2"/>
                  <c:y val="-2.820512820512820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'2n Trimestre 2017'!$H$35:$H$40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Gestió Serveis Públics / 
Concessions de serveis</c:v>
                </c:pt>
                <c:pt idx="4">
                  <c:v>Administratius especials</c:v>
                </c:pt>
                <c:pt idx="5">
                  <c:v>Privats de l'Administració</c:v>
                </c:pt>
              </c:strCache>
            </c:strRef>
          </c:cat>
          <c:val>
            <c:numRef>
              <c:f>'2n Trimestre 2017'!$J$35:$J$40</c:f>
              <c:numCache>
                <c:formatCode>#,##0</c:formatCode>
                <c:ptCount val="6"/>
                <c:pt idx="0">
                  <c:v>140</c:v>
                </c:pt>
                <c:pt idx="1">
                  <c:v>832</c:v>
                </c:pt>
                <c:pt idx="2">
                  <c:v>182</c:v>
                </c:pt>
                <c:pt idx="3">
                  <c:v>14</c:v>
                </c:pt>
                <c:pt idx="4">
                  <c:v>0</c:v>
                </c:pt>
                <c:pt idx="5">
                  <c:v>2</c:v>
                </c:pt>
              </c:numCache>
            </c:numRef>
          </c:val>
        </c:ser>
        <c:ser>
          <c:idx val="1"/>
          <c:order val="1"/>
          <c:tx>
            <c:strRef>
              <c:f>'2n Trimestre 2017'!$K$32:$K$34</c:f>
              <c:strCache>
                <c:ptCount val="1"/>
                <c:pt idx="0">
                  <c:v>TOTALS per tipus contracte % total contractes</c:v>
                </c:pt>
              </c:strCache>
            </c:strRef>
          </c:tx>
          <c:cat>
            <c:strRef>
              <c:f>'2n Trimestre 2017'!$H$35:$H$40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Gestió Serveis Públics / 
Concessions de serveis</c:v>
                </c:pt>
                <c:pt idx="4">
                  <c:v>Administratius especials</c:v>
                </c:pt>
                <c:pt idx="5">
                  <c:v>Privats de l'Administració</c:v>
                </c:pt>
              </c:strCache>
            </c:strRef>
          </c:cat>
          <c:val>
            <c:numRef>
              <c:f>'2n Trimestre 2017'!$K$35:$K$40</c:f>
              <c:numCache>
                <c:formatCode>0.00%</c:formatCode>
                <c:ptCount val="6"/>
                <c:pt idx="0">
                  <c:v>0.11965811965811966</c:v>
                </c:pt>
                <c:pt idx="1">
                  <c:v>0.71111111111111114</c:v>
                </c:pt>
                <c:pt idx="2">
                  <c:v>0.15555555555555556</c:v>
                </c:pt>
                <c:pt idx="3">
                  <c:v>1.1965811965811967E-2</c:v>
                </c:pt>
                <c:pt idx="4">
                  <c:v>0</c:v>
                </c:pt>
                <c:pt idx="5">
                  <c:v>1.7094017094017094E-3</c:v>
                </c:pt>
              </c:numCache>
            </c:numRef>
          </c:val>
        </c:ser>
        <c:ser>
          <c:idx val="2"/>
          <c:order val="2"/>
          <c:tx>
            <c:strRef>
              <c:f>'2n Trimestre 2017'!$L$32:$L$34</c:f>
              <c:strCache>
                <c:ptCount val="1"/>
                <c:pt idx="0">
                  <c:v>TOTALS per tipus contracte Total Import (€)</c:v>
                </c:pt>
              </c:strCache>
            </c:strRef>
          </c:tx>
          <c:cat>
            <c:strRef>
              <c:f>'2n Trimestre 2017'!$H$35:$H$40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Gestió Serveis Públics / 
Concessions de serveis</c:v>
                </c:pt>
                <c:pt idx="4">
                  <c:v>Administratius especials</c:v>
                </c:pt>
                <c:pt idx="5">
                  <c:v>Privats de l'Administració</c:v>
                </c:pt>
              </c:strCache>
            </c:strRef>
          </c:cat>
          <c:val>
            <c:numRef>
              <c:f>'2n Trimestre 2017'!$L$35:$L$40</c:f>
              <c:numCache>
                <c:formatCode>#,##0.00\ _€</c:formatCode>
                <c:ptCount val="6"/>
                <c:pt idx="0">
                  <c:v>6179321.71</c:v>
                </c:pt>
                <c:pt idx="1">
                  <c:v>69333094.449999973</c:v>
                </c:pt>
                <c:pt idx="2">
                  <c:v>11670768.609999999</c:v>
                </c:pt>
                <c:pt idx="3">
                  <c:v>611325.34</c:v>
                </c:pt>
                <c:pt idx="4">
                  <c:v>0</c:v>
                </c:pt>
                <c:pt idx="5">
                  <c:v>39888.400000000001</c:v>
                </c:pt>
              </c:numCache>
            </c:numRef>
          </c:val>
        </c:ser>
        <c:ser>
          <c:idx val="3"/>
          <c:order val="3"/>
          <c:tx>
            <c:strRef>
              <c:f>'2n Trimestre 2017'!$M$32:$M$34</c:f>
              <c:strCache>
                <c:ptCount val="1"/>
                <c:pt idx="0">
                  <c:v>TOTALS per tipus contracte % total import</c:v>
                </c:pt>
              </c:strCache>
            </c:strRef>
          </c:tx>
          <c:cat>
            <c:strRef>
              <c:f>'2n Trimestre 2017'!$H$35:$H$40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Gestió Serveis Públics / 
Concessions de serveis</c:v>
                </c:pt>
                <c:pt idx="4">
                  <c:v>Administratius especials</c:v>
                </c:pt>
                <c:pt idx="5">
                  <c:v>Privats de l'Administració</c:v>
                </c:pt>
              </c:strCache>
            </c:strRef>
          </c:cat>
          <c:val>
            <c:numRef>
              <c:f>'2n Trimestre 2017'!$M$35:$M$40</c:f>
              <c:numCache>
                <c:formatCode>0.00%</c:formatCode>
                <c:ptCount val="6"/>
                <c:pt idx="0">
                  <c:v>7.0351955666850527E-2</c:v>
                </c:pt>
                <c:pt idx="1">
                  <c:v>0.78936152152401173</c:v>
                </c:pt>
                <c:pt idx="2">
                  <c:v>0.13287241454350346</c:v>
                </c:pt>
                <c:pt idx="3">
                  <c:v>6.9599763916001582E-3</c:v>
                </c:pt>
                <c:pt idx="4">
                  <c:v>0</c:v>
                </c:pt>
                <c:pt idx="5">
                  <c:v>4.5413187403405166E-4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3169583418"/>
          <c:y val="0.11440238239450838"/>
          <c:w val="0.30349679934819362"/>
          <c:h val="0.7997885426062123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overlay val="1"/>
    </c:title>
    <c:autoTitleDeleted val="0"/>
    <c:view3D>
      <c:rotX val="30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688126706564715E-2"/>
          <c:y val="0.12739212839431013"/>
          <c:w val="0.56282344652211569"/>
          <c:h val="0.84977795795461819"/>
        </c:manualLayout>
      </c:layout>
      <c:pie3DChart>
        <c:varyColors val="1"/>
        <c:ser>
          <c:idx val="2"/>
          <c:order val="0"/>
          <c:tx>
            <c:strRef>
              <c:f>'2n Trimestre 2017'!$L$32:$L$34</c:f>
              <c:strCache>
                <c:ptCount val="1"/>
                <c:pt idx="0">
                  <c:v>TOTALS per tipus contracte Total Import (€)</c:v>
                </c:pt>
              </c:strCache>
            </c:strRef>
          </c:tx>
          <c:dLbls>
            <c:dLbl>
              <c:idx val="0"/>
              <c:layout>
                <c:manualLayout>
                  <c:x val="4.7496586323681707E-2"/>
                  <c:y val="2.452543923722735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9.2427610592831208E-2"/>
                  <c:y val="1.528199805975220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0.12003693464335669"/>
                  <c:y val="2.3700624198928728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0.22667423268300299"/>
                  <c:y val="-3.4697958305644754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5.5965916175597499E-2"/>
                  <c:y val="-3.660045576049264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7.1557262041275618E-2"/>
                  <c:y val="-4.466914221033652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'2n Trimestre 2017'!$H$35:$H$40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Gestió Serveis Públics / 
Concessions de serveis</c:v>
                </c:pt>
                <c:pt idx="4">
                  <c:v>Administratius especials</c:v>
                </c:pt>
                <c:pt idx="5">
                  <c:v>Privats de l'Administració</c:v>
                </c:pt>
              </c:strCache>
            </c:strRef>
          </c:cat>
          <c:val>
            <c:numRef>
              <c:f>'2n Trimestre 2017'!$L$35:$L$40</c:f>
              <c:numCache>
                <c:formatCode>#,##0.00\ _€</c:formatCode>
                <c:ptCount val="6"/>
                <c:pt idx="0">
                  <c:v>6179321.71</c:v>
                </c:pt>
                <c:pt idx="1">
                  <c:v>69333094.449999973</c:v>
                </c:pt>
                <c:pt idx="2">
                  <c:v>11670768.609999999</c:v>
                </c:pt>
                <c:pt idx="3">
                  <c:v>611325.34</c:v>
                </c:pt>
                <c:pt idx="4">
                  <c:v>0</c:v>
                </c:pt>
                <c:pt idx="5">
                  <c:v>39888.400000000001</c:v>
                </c:pt>
              </c:numCache>
            </c:numRef>
          </c:val>
        </c:ser>
        <c:ser>
          <c:idx val="3"/>
          <c:order val="1"/>
          <c:tx>
            <c:strRef>
              <c:f>'2n Trimestre 2017'!$M$32:$M$34</c:f>
              <c:strCache>
                <c:ptCount val="1"/>
                <c:pt idx="0">
                  <c:v>TOTALS per tipus contracte % total import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'2n Trimestre 2017'!$H$35:$H$40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Gestió Serveis Públics / 
Concessions de serveis</c:v>
                </c:pt>
                <c:pt idx="4">
                  <c:v>Administratius especials</c:v>
                </c:pt>
                <c:pt idx="5">
                  <c:v>Privats de l'Administració</c:v>
                </c:pt>
              </c:strCache>
            </c:strRef>
          </c:cat>
          <c:val>
            <c:numRef>
              <c:f>'2n Trimestre 2017'!$M$35:$M$40</c:f>
              <c:numCache>
                <c:formatCode>0.00%</c:formatCode>
                <c:ptCount val="6"/>
                <c:pt idx="0">
                  <c:v>7.0351955666850527E-2</c:v>
                </c:pt>
                <c:pt idx="1">
                  <c:v>0.78936152152401173</c:v>
                </c:pt>
                <c:pt idx="2">
                  <c:v>0.13287241454350346</c:v>
                </c:pt>
                <c:pt idx="3">
                  <c:v>6.9599763916001582E-3</c:v>
                </c:pt>
                <c:pt idx="4">
                  <c:v>0</c:v>
                </c:pt>
                <c:pt idx="5">
                  <c:v>4.5413187403405166E-4</c:v>
                </c:pt>
              </c:numCache>
            </c:numRef>
          </c:val>
        </c:ser>
        <c:ser>
          <c:idx val="0"/>
          <c:order val="2"/>
          <c:tx>
            <c:strRef>
              <c:f>'2n Trimestre 2017'!$J$32:$J$34</c:f>
              <c:strCache>
                <c:ptCount val="1"/>
                <c:pt idx="0">
                  <c:v>TOTALS per tipus contracte 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0.1635971902906993"/>
                  <c:y val="8.974358974358984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4.6635037075055605E-2"/>
                  <c:y val="9.230769230769231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0.18336068503656933"/>
                  <c:y val="-5.864515815895770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0.14397095104737845"/>
                  <c:y val="-0.1023996035614752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1.3363760735962802E-2"/>
                  <c:y val="-8.461559664417425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6.040599231993924E-2"/>
                  <c:y val="-3.2926688234293118E-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3.5040839259691703E-2"/>
                  <c:y val="-2.56410256410256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2.5437201907790145E-2"/>
                  <c:y val="-0.217948717948717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'2n Trimestre 2017'!$H$35:$H$40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Gestió Serveis Públics / 
Concessions de serveis</c:v>
                </c:pt>
                <c:pt idx="4">
                  <c:v>Administratius especials</c:v>
                </c:pt>
                <c:pt idx="5">
                  <c:v>Privats de l'Administració</c:v>
                </c:pt>
              </c:strCache>
            </c:strRef>
          </c:cat>
          <c:val>
            <c:numRef>
              <c:f>'2n Trimestre 2017'!$J$35:$J$40</c:f>
              <c:numCache>
                <c:formatCode>#,##0</c:formatCode>
                <c:ptCount val="6"/>
                <c:pt idx="0">
                  <c:v>140</c:v>
                </c:pt>
                <c:pt idx="1">
                  <c:v>832</c:v>
                </c:pt>
                <c:pt idx="2">
                  <c:v>182</c:v>
                </c:pt>
                <c:pt idx="3">
                  <c:v>14</c:v>
                </c:pt>
                <c:pt idx="4">
                  <c:v>0</c:v>
                </c:pt>
                <c:pt idx="5">
                  <c:v>2</c:v>
                </c:pt>
              </c:numCache>
            </c:numRef>
          </c:val>
        </c:ser>
        <c:ser>
          <c:idx val="1"/>
          <c:order val="3"/>
          <c:tx>
            <c:strRef>
              <c:f>'2n Trimestre 2017'!$K$32:$K$34</c:f>
              <c:strCache>
                <c:ptCount val="1"/>
                <c:pt idx="0">
                  <c:v>TOTALS per tipus contracte % total contractes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'2n Trimestre 2017'!$H$35:$H$40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Gestió Serveis Públics / 
Concessions de serveis</c:v>
                </c:pt>
                <c:pt idx="4">
                  <c:v>Administratius especials</c:v>
                </c:pt>
                <c:pt idx="5">
                  <c:v>Privats de l'Administració</c:v>
                </c:pt>
              </c:strCache>
            </c:strRef>
          </c:cat>
          <c:val>
            <c:numRef>
              <c:f>'2n Trimestre 2017'!$K$35:$K$40</c:f>
              <c:numCache>
                <c:formatCode>0.00%</c:formatCode>
                <c:ptCount val="6"/>
                <c:pt idx="0">
                  <c:v>0.11965811965811966</c:v>
                </c:pt>
                <c:pt idx="1">
                  <c:v>0.71111111111111114</c:v>
                </c:pt>
                <c:pt idx="2">
                  <c:v>0.15555555555555556</c:v>
                </c:pt>
                <c:pt idx="3">
                  <c:v>1.1965811965811967E-2</c:v>
                </c:pt>
                <c:pt idx="4">
                  <c:v>0</c:v>
                </c:pt>
                <c:pt idx="5">
                  <c:v>1.7094017094017094E-3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778543956031936"/>
          <c:y val="0.15565754806128018"/>
          <c:w val="0.30547645121166367"/>
          <c:h val="0.7419548326131806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(per</a:t>
            </a:r>
            <a:r>
              <a:rPr lang="en-US" sz="1400" baseline="0"/>
              <a:t> procediment)</a:t>
            </a:r>
            <a:endParaRPr lang="en-US" sz="1400"/>
          </a:p>
        </c:rich>
      </c:tx>
      <c:layout/>
      <c:overlay val="0"/>
    </c:title>
    <c:autoTitleDeleted val="0"/>
    <c:view3D>
      <c:rotX val="30"/>
      <c:rotY val="5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16516434484151019"/>
          <c:w val="0.58091279776189431"/>
          <c:h val="0.78355360387643858"/>
        </c:manualLayout>
      </c:layout>
      <c:pie3DChart>
        <c:varyColors val="1"/>
        <c:ser>
          <c:idx val="0"/>
          <c:order val="0"/>
          <c:tx>
            <c:strRef>
              <c:f>'3r Trimestre 2017'!$B$32:$B$34</c:f>
              <c:strCache>
                <c:ptCount val="1"/>
                <c:pt idx="0">
                  <c:v>TOTALS 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8.8421900740573905E-2"/>
                  <c:y val="-7.930990188603416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5.8607851081836956E-2"/>
                  <c:y val="-7.24405252839480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1.104544522134969E-2"/>
                  <c:y val="-2.569625947563352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3.3184363051186307E-2"/>
                  <c:y val="-1.158481264144906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1.9042965727443083E-2"/>
                  <c:y val="1.276519764575579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0.10219587617643085"/>
                  <c:y val="-1.405646089336443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-5.7111477210323995E-2"/>
                  <c:y val="-2.820512820512820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'3r Trimestre 2017'!$A$35:$A$40</c:f>
              <c:strCache>
                <c:ptCount val="6"/>
                <c:pt idx="0">
                  <c:v>Oberts</c:v>
                </c:pt>
                <c:pt idx="1">
                  <c:v>Restringits</c:v>
                </c:pt>
                <c:pt idx="2">
                  <c:v>Negociats</c:v>
                </c:pt>
                <c:pt idx="3">
                  <c:v>Derivats d'acords marc</c:v>
                </c:pt>
                <c:pt idx="4">
                  <c:v>Menors </c:v>
                </c:pt>
                <c:pt idx="5">
                  <c:v>* Menors derivats autorització genèrica de despesa</c:v>
                </c:pt>
              </c:strCache>
            </c:strRef>
          </c:cat>
          <c:val>
            <c:numRef>
              <c:f>'3r Trimestre 2017'!$B$35:$B$40</c:f>
              <c:numCache>
                <c:formatCode>#,##0</c:formatCode>
                <c:ptCount val="6"/>
                <c:pt idx="0">
                  <c:v>73</c:v>
                </c:pt>
                <c:pt idx="1">
                  <c:v>0</c:v>
                </c:pt>
                <c:pt idx="2">
                  <c:v>5</c:v>
                </c:pt>
                <c:pt idx="3">
                  <c:v>52</c:v>
                </c:pt>
                <c:pt idx="4">
                  <c:v>755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'3r Trimestre 2017'!$C$32:$C$34</c:f>
              <c:strCache>
                <c:ptCount val="1"/>
                <c:pt idx="0">
                  <c:v>TOTALS % total contractes</c:v>
                </c:pt>
              </c:strCache>
            </c:strRef>
          </c:tx>
          <c:cat>
            <c:strRef>
              <c:f>'3r Trimestre 2017'!$A$35:$A$40</c:f>
              <c:strCache>
                <c:ptCount val="6"/>
                <c:pt idx="0">
                  <c:v>Oberts</c:v>
                </c:pt>
                <c:pt idx="1">
                  <c:v>Restringits</c:v>
                </c:pt>
                <c:pt idx="2">
                  <c:v>Negociats</c:v>
                </c:pt>
                <c:pt idx="3">
                  <c:v>Derivats d'acords marc</c:v>
                </c:pt>
                <c:pt idx="4">
                  <c:v>Menors </c:v>
                </c:pt>
                <c:pt idx="5">
                  <c:v>* Menors derivats autorització genèrica de despesa</c:v>
                </c:pt>
              </c:strCache>
            </c:strRef>
          </c:cat>
          <c:val>
            <c:numRef>
              <c:f>'3r Trimestre 2017'!$C$35:$C$40</c:f>
              <c:numCache>
                <c:formatCode>0.00%</c:formatCode>
                <c:ptCount val="6"/>
                <c:pt idx="0">
                  <c:v>8.2485875706214684E-2</c:v>
                </c:pt>
                <c:pt idx="1">
                  <c:v>0</c:v>
                </c:pt>
                <c:pt idx="2">
                  <c:v>5.6497175141242938E-3</c:v>
                </c:pt>
                <c:pt idx="3">
                  <c:v>5.8757062146892657E-2</c:v>
                </c:pt>
                <c:pt idx="4">
                  <c:v>0.85310734463276838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'3r Trimestre 2017'!$D$32:$D$34</c:f>
              <c:strCache>
                <c:ptCount val="1"/>
                <c:pt idx="0">
                  <c:v>TOTALS Total Import (€)</c:v>
                </c:pt>
              </c:strCache>
            </c:strRef>
          </c:tx>
          <c:cat>
            <c:strRef>
              <c:f>'3r Trimestre 2017'!$A$35:$A$40</c:f>
              <c:strCache>
                <c:ptCount val="6"/>
                <c:pt idx="0">
                  <c:v>Oberts</c:v>
                </c:pt>
                <c:pt idx="1">
                  <c:v>Restringits</c:v>
                </c:pt>
                <c:pt idx="2">
                  <c:v>Negociats</c:v>
                </c:pt>
                <c:pt idx="3">
                  <c:v>Derivats d'acords marc</c:v>
                </c:pt>
                <c:pt idx="4">
                  <c:v>Menors </c:v>
                </c:pt>
                <c:pt idx="5">
                  <c:v>* Menors derivats autorització genèrica de despesa</c:v>
                </c:pt>
              </c:strCache>
            </c:strRef>
          </c:cat>
          <c:val>
            <c:numRef>
              <c:f>'3r Trimestre 2017'!$D$35:$D$40</c:f>
              <c:numCache>
                <c:formatCode>#,##0.00\ _€</c:formatCode>
                <c:ptCount val="6"/>
                <c:pt idx="0">
                  <c:v>10037265.510000002</c:v>
                </c:pt>
                <c:pt idx="1">
                  <c:v>0</c:v>
                </c:pt>
                <c:pt idx="2">
                  <c:v>560274.18000000005</c:v>
                </c:pt>
                <c:pt idx="3">
                  <c:v>2210198.9300000002</c:v>
                </c:pt>
                <c:pt idx="4">
                  <c:v>10123752.699999996</c:v>
                </c:pt>
                <c:pt idx="5">
                  <c:v>4079645.3199999984</c:v>
                </c:pt>
              </c:numCache>
            </c:numRef>
          </c:val>
        </c:ser>
        <c:ser>
          <c:idx val="3"/>
          <c:order val="3"/>
          <c:tx>
            <c:strRef>
              <c:f>'3r Trimestre 2017'!$E$32:$E$34</c:f>
              <c:strCache>
                <c:ptCount val="1"/>
                <c:pt idx="0">
                  <c:v>TOTALS % total import</c:v>
                </c:pt>
              </c:strCache>
            </c:strRef>
          </c:tx>
          <c:cat>
            <c:strRef>
              <c:f>'3r Trimestre 2017'!$A$35:$A$40</c:f>
              <c:strCache>
                <c:ptCount val="6"/>
                <c:pt idx="0">
                  <c:v>Oberts</c:v>
                </c:pt>
                <c:pt idx="1">
                  <c:v>Restringits</c:v>
                </c:pt>
                <c:pt idx="2">
                  <c:v>Negociats</c:v>
                </c:pt>
                <c:pt idx="3">
                  <c:v>Derivats d'acords marc</c:v>
                </c:pt>
                <c:pt idx="4">
                  <c:v>Menors </c:v>
                </c:pt>
                <c:pt idx="5">
                  <c:v>* Menors derivats autorització genèrica de despesa</c:v>
                </c:pt>
              </c:strCache>
            </c:strRef>
          </c:cat>
          <c:val>
            <c:numRef>
              <c:f>'3r Trimestre 2017'!$E$35:$E$40</c:f>
              <c:numCache>
                <c:formatCode>0.00%</c:formatCode>
                <c:ptCount val="6"/>
                <c:pt idx="0">
                  <c:v>0.3715973023932696</c:v>
                </c:pt>
                <c:pt idx="1">
                  <c:v>0</c:v>
                </c:pt>
                <c:pt idx="2">
                  <c:v>2.0742340000987097E-2</c:v>
                </c:pt>
                <c:pt idx="3">
                  <c:v>8.1825469229865055E-2</c:v>
                </c:pt>
                <c:pt idx="4">
                  <c:v>0.37479921096722857</c:v>
                </c:pt>
                <c:pt idx="5">
                  <c:v>0.15103567740864976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6632455127623047"/>
          <c:y val="0.11440238239450838"/>
          <c:w val="0.33367544872376947"/>
          <c:h val="0.8044645669291338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jpeg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image" Target="../media/image1.jpeg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image" Target="../media/image1.jpeg"/><Relationship Id="rId5" Type="http://schemas.openxmlformats.org/officeDocument/2006/relationships/chart" Target="../charts/chart16.xml"/><Relationship Id="rId4" Type="http://schemas.openxmlformats.org/officeDocument/2006/relationships/chart" Target="../charts/chart1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image" Target="../media/image1.jpeg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1557337</xdr:colOff>
      <xdr:row>2</xdr:row>
      <xdr:rowOff>142875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509713" cy="485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207309</xdr:colOff>
      <xdr:row>21</xdr:row>
      <xdr:rowOff>201706</xdr:rowOff>
    </xdr:from>
    <xdr:to>
      <xdr:col>19</xdr:col>
      <xdr:colOff>336589</xdr:colOff>
      <xdr:row>34</xdr:row>
      <xdr:rowOff>121609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618597</xdr:colOff>
      <xdr:row>21</xdr:row>
      <xdr:rowOff>211137</xdr:rowOff>
    </xdr:from>
    <xdr:to>
      <xdr:col>24</xdr:col>
      <xdr:colOff>796628</xdr:colOff>
      <xdr:row>34</xdr:row>
      <xdr:rowOff>165965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661459</xdr:colOff>
      <xdr:row>34</xdr:row>
      <xdr:rowOff>396874</xdr:rowOff>
    </xdr:from>
    <xdr:to>
      <xdr:col>25</xdr:col>
      <xdr:colOff>6053</xdr:colOff>
      <xdr:row>41</xdr:row>
      <xdr:rowOff>405749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198437</xdr:colOff>
      <xdr:row>35</xdr:row>
      <xdr:rowOff>0</xdr:rowOff>
    </xdr:from>
    <xdr:to>
      <xdr:col>19</xdr:col>
      <xdr:colOff>337242</xdr:colOff>
      <xdr:row>41</xdr:row>
      <xdr:rowOff>425135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1557337</xdr:colOff>
      <xdr:row>2</xdr:row>
      <xdr:rowOff>142875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509713" cy="485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581705</xdr:colOff>
      <xdr:row>21</xdr:row>
      <xdr:rowOff>214313</xdr:rowOff>
    </xdr:from>
    <xdr:to>
      <xdr:col>25</xdr:col>
      <xdr:colOff>104773</xdr:colOff>
      <xdr:row>34</xdr:row>
      <xdr:rowOff>177800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47625</xdr:colOff>
      <xdr:row>21</xdr:row>
      <xdr:rowOff>190500</xdr:rowOff>
    </xdr:from>
    <xdr:to>
      <xdr:col>19</xdr:col>
      <xdr:colOff>446202</xdr:colOff>
      <xdr:row>34</xdr:row>
      <xdr:rowOff>119062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35</xdr:row>
      <xdr:rowOff>0</xdr:rowOff>
    </xdr:from>
    <xdr:to>
      <xdr:col>19</xdr:col>
      <xdr:colOff>398577</xdr:colOff>
      <xdr:row>43</xdr:row>
      <xdr:rowOff>178593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567532</xdr:colOff>
      <xdr:row>34</xdr:row>
      <xdr:rowOff>432594</xdr:rowOff>
    </xdr:from>
    <xdr:to>
      <xdr:col>25</xdr:col>
      <xdr:colOff>90600</xdr:colOff>
      <xdr:row>44</xdr:row>
      <xdr:rowOff>11112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1557337</xdr:colOff>
      <xdr:row>2</xdr:row>
      <xdr:rowOff>142875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509713" cy="485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141940</xdr:colOff>
      <xdr:row>21</xdr:row>
      <xdr:rowOff>216647</xdr:rowOff>
    </xdr:from>
    <xdr:to>
      <xdr:col>20</xdr:col>
      <xdr:colOff>112059</xdr:colOff>
      <xdr:row>34</xdr:row>
      <xdr:rowOff>33617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257734</xdr:colOff>
      <xdr:row>22</xdr:row>
      <xdr:rowOff>0</xdr:rowOff>
    </xdr:from>
    <xdr:to>
      <xdr:col>25</xdr:col>
      <xdr:colOff>784411</xdr:colOff>
      <xdr:row>34</xdr:row>
      <xdr:rowOff>56029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134471</xdr:colOff>
      <xdr:row>34</xdr:row>
      <xdr:rowOff>145676</xdr:rowOff>
    </xdr:from>
    <xdr:to>
      <xdr:col>20</xdr:col>
      <xdr:colOff>134471</xdr:colOff>
      <xdr:row>41</xdr:row>
      <xdr:rowOff>293854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268944</xdr:colOff>
      <xdr:row>34</xdr:row>
      <xdr:rowOff>134470</xdr:rowOff>
    </xdr:from>
    <xdr:to>
      <xdr:col>25</xdr:col>
      <xdr:colOff>795618</xdr:colOff>
      <xdr:row>41</xdr:row>
      <xdr:rowOff>310595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1557337</xdr:colOff>
      <xdr:row>2</xdr:row>
      <xdr:rowOff>142875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509713" cy="485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47625</xdr:colOff>
      <xdr:row>21</xdr:row>
      <xdr:rowOff>158750</xdr:rowOff>
    </xdr:from>
    <xdr:to>
      <xdr:col>19</xdr:col>
      <xdr:colOff>671420</xdr:colOff>
      <xdr:row>34</xdr:row>
      <xdr:rowOff>160618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746125</xdr:colOff>
      <xdr:row>21</xdr:row>
      <xdr:rowOff>174627</xdr:rowOff>
    </xdr:from>
    <xdr:to>
      <xdr:col>25</xdr:col>
      <xdr:colOff>222250</xdr:colOff>
      <xdr:row>34</xdr:row>
      <xdr:rowOff>158751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34</xdr:row>
      <xdr:rowOff>285750</xdr:rowOff>
    </xdr:from>
    <xdr:to>
      <xdr:col>19</xdr:col>
      <xdr:colOff>653676</xdr:colOff>
      <xdr:row>41</xdr:row>
      <xdr:rowOff>482486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730250</xdr:colOff>
      <xdr:row>34</xdr:row>
      <xdr:rowOff>254000</xdr:rowOff>
    </xdr:from>
    <xdr:to>
      <xdr:col>25</xdr:col>
      <xdr:colOff>338042</xdr:colOff>
      <xdr:row>41</xdr:row>
      <xdr:rowOff>478683</xdr:rowOff>
    </xdr:to>
    <xdr:graphicFrame macro="">
      <xdr:nvGraphicFramePr>
        <xdr:cNvPr id="10" name="Gràfic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1557337</xdr:colOff>
      <xdr:row>2</xdr:row>
      <xdr:rowOff>142875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509713" cy="485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199718</xdr:colOff>
      <xdr:row>21</xdr:row>
      <xdr:rowOff>215082</xdr:rowOff>
    </xdr:from>
    <xdr:to>
      <xdr:col>19</xdr:col>
      <xdr:colOff>391665</xdr:colOff>
      <xdr:row>34</xdr:row>
      <xdr:rowOff>211885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599154</xdr:colOff>
      <xdr:row>22</xdr:row>
      <xdr:rowOff>0</xdr:rowOff>
    </xdr:from>
    <xdr:to>
      <xdr:col>25</xdr:col>
      <xdr:colOff>71902</xdr:colOff>
      <xdr:row>34</xdr:row>
      <xdr:rowOff>251371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138265</xdr:colOff>
      <xdr:row>34</xdr:row>
      <xdr:rowOff>353347</xdr:rowOff>
    </xdr:from>
    <xdr:to>
      <xdr:col>19</xdr:col>
      <xdr:colOff>400272</xdr:colOff>
      <xdr:row>42</xdr:row>
      <xdr:rowOff>94599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568428</xdr:colOff>
      <xdr:row>34</xdr:row>
      <xdr:rowOff>353347</xdr:rowOff>
    </xdr:from>
    <xdr:to>
      <xdr:col>25</xdr:col>
      <xdr:colOff>117431</xdr:colOff>
      <xdr:row>42</xdr:row>
      <xdr:rowOff>65240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>
    <tabColor theme="8" tint="0.59999389629810485"/>
  </sheetPr>
  <dimension ref="A1:AC42"/>
  <sheetViews>
    <sheetView showZeros="0" zoomScale="85" zoomScaleNormal="85" zoomScalePageLayoutView="90" workbookViewId="0">
      <selection activeCell="F9" sqref="F9"/>
    </sheetView>
  </sheetViews>
  <sheetFormatPr defaultColWidth="9.125" defaultRowHeight="14.3" x14ac:dyDescent="0.25"/>
  <cols>
    <col min="1" max="1" width="26.75" customWidth="1"/>
    <col min="2" max="2" width="12.375" style="5" customWidth="1"/>
    <col min="3" max="3" width="11.375" customWidth="1"/>
    <col min="4" max="4" width="19.75" customWidth="1"/>
    <col min="5" max="5" width="12.125" customWidth="1"/>
    <col min="6" max="6" width="12.375" style="5" customWidth="1"/>
    <col min="7" max="7" width="12.125" customWidth="1"/>
    <col min="8" max="8" width="17.75" customWidth="1"/>
    <col min="9" max="9" width="12" customWidth="1"/>
    <col min="10" max="10" width="12.375" style="5" customWidth="1"/>
    <col min="11" max="11" width="11.375" customWidth="1"/>
    <col min="12" max="12" width="17.75" customWidth="1"/>
    <col min="13" max="13" width="13.125" customWidth="1"/>
    <col min="14" max="14" width="12.375" customWidth="1"/>
    <col min="15" max="15" width="11.375" customWidth="1"/>
    <col min="16" max="16" width="18" customWidth="1"/>
    <col min="17" max="17" width="13.25" customWidth="1"/>
    <col min="18" max="19" width="12.375" customWidth="1"/>
    <col min="20" max="20" width="14.875" customWidth="1"/>
    <col min="21" max="21" width="11.125" customWidth="1"/>
    <col min="22" max="22" width="12.375" customWidth="1"/>
    <col min="23" max="23" width="12.625" customWidth="1"/>
    <col min="24" max="24" width="14.875" customWidth="1"/>
    <col min="25" max="25" width="12.625" customWidth="1"/>
    <col min="26" max="26" width="3.25" style="5" customWidth="1"/>
    <col min="27" max="27" width="11.625" style="5" customWidth="1"/>
    <col min="28" max="28" width="19.875" style="13" customWidth="1"/>
    <col min="29" max="29" width="11.625" style="5" customWidth="1"/>
  </cols>
  <sheetData>
    <row r="1" spans="1:29" ht="14.95" x14ac:dyDescent="0.25">
      <c r="A1" s="1"/>
      <c r="B1" s="4"/>
      <c r="C1" s="1"/>
      <c r="D1" s="1"/>
      <c r="E1" s="1"/>
      <c r="F1" s="4"/>
      <c r="G1" s="1"/>
      <c r="H1" s="1"/>
      <c r="I1" s="1"/>
    </row>
    <row r="2" spans="1:29" ht="14.95" x14ac:dyDescent="0.25">
      <c r="A2" s="1"/>
      <c r="B2" s="4"/>
      <c r="C2" s="1"/>
      <c r="D2" s="1"/>
      <c r="E2" s="1"/>
      <c r="F2" s="4"/>
      <c r="G2" s="1"/>
      <c r="H2" s="1"/>
      <c r="I2" s="1"/>
    </row>
    <row r="3" spans="1:29" ht="14.95" x14ac:dyDescent="0.25">
      <c r="A3" s="1"/>
      <c r="B3" s="4"/>
      <c r="C3" s="1"/>
      <c r="D3" s="1"/>
      <c r="E3" s="1"/>
      <c r="F3" s="4"/>
      <c r="G3" s="1"/>
      <c r="H3" s="1"/>
      <c r="I3" s="1"/>
    </row>
    <row r="4" spans="1:29" ht="14.95" x14ac:dyDescent="0.25">
      <c r="A4" s="1"/>
      <c r="B4" s="4"/>
      <c r="C4" s="1"/>
      <c r="D4" s="1"/>
      <c r="E4" s="1"/>
      <c r="F4" s="4"/>
      <c r="G4" s="1"/>
      <c r="H4" s="1"/>
      <c r="I4" s="1"/>
    </row>
    <row r="5" spans="1:29" ht="14.95" x14ac:dyDescent="0.25">
      <c r="A5" s="1"/>
      <c r="B5" s="4"/>
      <c r="C5" s="1"/>
      <c r="D5" s="1"/>
      <c r="E5" s="1"/>
      <c r="F5" s="4"/>
      <c r="G5" s="1"/>
      <c r="H5" s="1"/>
      <c r="I5" s="1"/>
    </row>
    <row r="6" spans="1:29" ht="30.75" customHeight="1" x14ac:dyDescent="0.25">
      <c r="A6" s="10" t="s">
        <v>43</v>
      </c>
      <c r="B6" s="4"/>
      <c r="C6" s="1"/>
      <c r="D6" s="1"/>
      <c r="E6" s="1"/>
      <c r="F6" s="4"/>
      <c r="G6" s="1"/>
      <c r="H6" s="1"/>
      <c r="I6" s="1"/>
    </row>
    <row r="7" spans="1:29" ht="34.5" customHeight="1" x14ac:dyDescent="0.25">
      <c r="A7" s="2" t="s">
        <v>24</v>
      </c>
      <c r="B7" s="4"/>
      <c r="C7" s="1"/>
      <c r="D7" s="1"/>
      <c r="E7" s="1"/>
      <c r="F7" s="4"/>
      <c r="G7" s="1"/>
      <c r="H7" s="1"/>
      <c r="I7" s="1"/>
      <c r="Z7"/>
      <c r="AA7"/>
      <c r="AB7"/>
      <c r="AC7"/>
    </row>
    <row r="8" spans="1:29" ht="18.7" customHeight="1" x14ac:dyDescent="0.25">
      <c r="A8" s="2"/>
      <c r="B8" s="4"/>
      <c r="C8" s="1"/>
      <c r="D8" s="1"/>
      <c r="E8" s="1"/>
      <c r="F8" s="4"/>
      <c r="G8" s="1"/>
      <c r="H8" s="1"/>
      <c r="I8" s="1"/>
      <c r="Z8"/>
      <c r="AA8"/>
      <c r="AB8"/>
      <c r="AC8"/>
    </row>
    <row r="9" spans="1:29" ht="24.8" customHeight="1" x14ac:dyDescent="0.3">
      <c r="A9" s="7" t="s">
        <v>21</v>
      </c>
      <c r="B9" s="8"/>
      <c r="C9" s="9"/>
      <c r="D9" s="9"/>
      <c r="E9" s="24"/>
      <c r="F9" s="25" t="s">
        <v>34</v>
      </c>
      <c r="G9" s="1"/>
      <c r="H9" s="1"/>
      <c r="I9" s="1"/>
      <c r="Z9"/>
      <c r="AA9"/>
      <c r="AB9"/>
      <c r="AC9"/>
    </row>
    <row r="10" spans="1:29" ht="14.3" customHeight="1" x14ac:dyDescent="0.25">
      <c r="A10" s="7"/>
      <c r="B10" s="8"/>
      <c r="C10" s="9"/>
      <c r="D10" s="9"/>
      <c r="E10" s="6"/>
      <c r="F10" s="4"/>
      <c r="G10" s="1"/>
      <c r="H10" s="1"/>
      <c r="I10" s="1"/>
      <c r="Z10"/>
      <c r="AA10"/>
      <c r="AB10"/>
      <c r="AC10"/>
    </row>
    <row r="11" spans="1:29" ht="16.5" customHeight="1" thickBot="1" x14ac:dyDescent="0.3">
      <c r="A11" s="1"/>
      <c r="B11" s="4"/>
      <c r="C11" s="1"/>
      <c r="D11" s="1"/>
      <c r="E11" s="1"/>
      <c r="F11" s="4"/>
      <c r="G11" s="1"/>
      <c r="H11" s="1"/>
      <c r="I11" s="1"/>
      <c r="Z11"/>
      <c r="AA11"/>
      <c r="AB11"/>
      <c r="AC11"/>
    </row>
    <row r="12" spans="1:29" ht="39.1" customHeight="1" thickBot="1" x14ac:dyDescent="0.3">
      <c r="A12" s="3"/>
      <c r="B12" s="156" t="s">
        <v>9</v>
      </c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8"/>
    </row>
    <row r="13" spans="1:29" ht="39.75" customHeight="1" thickBot="1" x14ac:dyDescent="0.3">
      <c r="A13" s="159" t="s">
        <v>15</v>
      </c>
      <c r="B13" s="161" t="s">
        <v>6</v>
      </c>
      <c r="C13" s="162"/>
      <c r="D13" s="162"/>
      <c r="E13" s="163"/>
      <c r="F13" s="162" t="s">
        <v>4</v>
      </c>
      <c r="G13" s="162"/>
      <c r="H13" s="162"/>
      <c r="I13" s="163"/>
      <c r="J13" s="162" t="s">
        <v>5</v>
      </c>
      <c r="K13" s="162"/>
      <c r="L13" s="162"/>
      <c r="M13" s="163"/>
      <c r="N13" s="162" t="s">
        <v>14</v>
      </c>
      <c r="O13" s="162"/>
      <c r="P13" s="162"/>
      <c r="Q13" s="163"/>
      <c r="R13" s="162" t="s">
        <v>7</v>
      </c>
      <c r="S13" s="162"/>
      <c r="T13" s="162"/>
      <c r="U13" s="163"/>
      <c r="V13" s="162" t="s">
        <v>8</v>
      </c>
      <c r="W13" s="162"/>
      <c r="X13" s="162"/>
      <c r="Y13" s="163"/>
    </row>
    <row r="14" spans="1:29" ht="30.1" customHeight="1" thickBot="1" x14ac:dyDescent="0.3">
      <c r="A14" s="160"/>
      <c r="B14" s="70" t="s">
        <v>10</v>
      </c>
      <c r="C14" s="71" t="s">
        <v>12</v>
      </c>
      <c r="D14" s="72" t="s">
        <v>27</v>
      </c>
      <c r="E14" s="73" t="s">
        <v>13</v>
      </c>
      <c r="F14" s="74" t="s">
        <v>10</v>
      </c>
      <c r="G14" s="71" t="s">
        <v>12</v>
      </c>
      <c r="H14" s="72" t="s">
        <v>27</v>
      </c>
      <c r="I14" s="73" t="s">
        <v>13</v>
      </c>
      <c r="J14" s="74" t="s">
        <v>10</v>
      </c>
      <c r="K14" s="71" t="s">
        <v>12</v>
      </c>
      <c r="L14" s="72" t="s">
        <v>27</v>
      </c>
      <c r="M14" s="73" t="s">
        <v>13</v>
      </c>
      <c r="N14" s="74" t="s">
        <v>10</v>
      </c>
      <c r="O14" s="71" t="s">
        <v>12</v>
      </c>
      <c r="P14" s="72" t="s">
        <v>27</v>
      </c>
      <c r="Q14" s="73" t="s">
        <v>13</v>
      </c>
      <c r="R14" s="74" t="s">
        <v>10</v>
      </c>
      <c r="S14" s="71" t="s">
        <v>12</v>
      </c>
      <c r="T14" s="72" t="s">
        <v>27</v>
      </c>
      <c r="U14" s="73" t="s">
        <v>13</v>
      </c>
      <c r="V14" s="74" t="s">
        <v>10</v>
      </c>
      <c r="W14" s="71" t="s">
        <v>12</v>
      </c>
      <c r="X14" s="72" t="s">
        <v>27</v>
      </c>
      <c r="Y14" s="73" t="s">
        <v>13</v>
      </c>
    </row>
    <row r="15" spans="1:29" s="95" customFormat="1" ht="36" customHeight="1" x14ac:dyDescent="0.25">
      <c r="A15" s="99" t="s">
        <v>2</v>
      </c>
      <c r="B15" s="100">
        <v>17</v>
      </c>
      <c r="C15" s="101">
        <f t="shared" ref="C15:C20" si="0">IF($B$21,B15/$B$21,"")</f>
        <v>0.37777777777777777</v>
      </c>
      <c r="D15" s="102">
        <v>7609200.7599999998</v>
      </c>
      <c r="E15" s="103">
        <f t="shared" ref="E15:E20" si="1">IF($D$21,D15/$D$21,"")</f>
        <v>0.91151476239290286</v>
      </c>
      <c r="F15" s="100">
        <v>70</v>
      </c>
      <c r="G15" s="101">
        <f t="shared" ref="G15:G20" si="2">IF($F$21,F15/$F$21,"")</f>
        <v>8.8272383354350573E-2</v>
      </c>
      <c r="H15" s="102">
        <v>108485376.91999999</v>
      </c>
      <c r="I15" s="103">
        <f t="shared" ref="I15:I20" si="3">IF($H$21,H15/$H$21,"")</f>
        <v>0.56217645560579987</v>
      </c>
      <c r="J15" s="100">
        <v>7</v>
      </c>
      <c r="K15" s="101">
        <f t="shared" ref="K15:K20" si="4">IF($J$21,J15/$J$21,"")</f>
        <v>6.6037735849056603E-2</v>
      </c>
      <c r="L15" s="102">
        <v>336026.15</v>
      </c>
      <c r="M15" s="103">
        <f t="shared" ref="M15:M20" si="5">IF($L$21,L15/$L$21,"")</f>
        <v>0.22726462514464252</v>
      </c>
      <c r="N15" s="100">
        <v>2</v>
      </c>
      <c r="O15" s="101">
        <f>IF($N$21,N15/$N$21,"")</f>
        <v>1</v>
      </c>
      <c r="P15" s="102">
        <v>1312387.81</v>
      </c>
      <c r="Q15" s="103">
        <f>IF($P$21,P15/$P$21,"")</f>
        <v>1</v>
      </c>
      <c r="R15" s="100"/>
      <c r="S15" s="101" t="str">
        <f>IF($R$21,R15/$R$21,"")</f>
        <v/>
      </c>
      <c r="T15" s="102">
        <v>0</v>
      </c>
      <c r="U15" s="94" t="str">
        <f>IF($T$21,T15/$T$21,"")</f>
        <v/>
      </c>
      <c r="V15" s="100">
        <v>1</v>
      </c>
      <c r="W15" s="101">
        <f>IF($V$21,V15/$V$21,"")</f>
        <v>0.5</v>
      </c>
      <c r="X15" s="102">
        <v>778931.36</v>
      </c>
      <c r="Y15" s="103">
        <f>IF($X$21,X15/$X$21,"")</f>
        <v>0.8329288549563858</v>
      </c>
    </row>
    <row r="16" spans="1:29" s="68" customFormat="1" ht="36" customHeight="1" x14ac:dyDescent="0.2">
      <c r="A16" s="105" t="s">
        <v>3</v>
      </c>
      <c r="B16" s="91"/>
      <c r="C16" s="92">
        <f t="shared" si="0"/>
        <v>0</v>
      </c>
      <c r="D16" s="93"/>
      <c r="E16" s="94">
        <f t="shared" si="1"/>
        <v>0</v>
      </c>
      <c r="F16" s="100">
        <v>3</v>
      </c>
      <c r="G16" s="101">
        <f t="shared" si="2"/>
        <v>3.7831021437578815E-3</v>
      </c>
      <c r="H16" s="96">
        <v>51825000</v>
      </c>
      <c r="I16" s="103">
        <f t="shared" si="3"/>
        <v>0.2685596495945749</v>
      </c>
      <c r="J16" s="91"/>
      <c r="K16" s="101">
        <f t="shared" si="4"/>
        <v>0</v>
      </c>
      <c r="L16" s="93"/>
      <c r="M16" s="103">
        <f t="shared" si="5"/>
        <v>0</v>
      </c>
      <c r="N16" s="91"/>
      <c r="O16" s="101">
        <f t="shared" ref="O16:O20" si="6">IF($N$21,N16/$N$21,"")</f>
        <v>0</v>
      </c>
      <c r="P16" s="93"/>
      <c r="Q16" s="103">
        <f t="shared" ref="Q16:Q20" si="7">IF($P$21,P16/$P$21,"")</f>
        <v>0</v>
      </c>
      <c r="R16" s="91"/>
      <c r="S16" s="101" t="str">
        <f t="shared" ref="S16:S20" si="8">IF($R$21,R16/$R$21,"")</f>
        <v/>
      </c>
      <c r="T16" s="93"/>
      <c r="U16" s="94" t="str">
        <f t="shared" ref="U16:U20" si="9">IF($T$21,T16/$T$21,"")</f>
        <v/>
      </c>
      <c r="V16" s="91"/>
      <c r="W16" s="101">
        <f>IF($V$21,V16/$V$21,"")</f>
        <v>0</v>
      </c>
      <c r="X16" s="93"/>
      <c r="Y16" s="103">
        <f t="shared" ref="Y16:Y20" si="10">IF($X$21,X16/$X$21,"")</f>
        <v>0</v>
      </c>
    </row>
    <row r="17" spans="1:29" s="95" customFormat="1" ht="36" customHeight="1" x14ac:dyDescent="0.25">
      <c r="A17" s="105" t="s">
        <v>1</v>
      </c>
      <c r="B17" s="91"/>
      <c r="C17" s="92">
        <f t="shared" si="0"/>
        <v>0</v>
      </c>
      <c r="D17" s="93"/>
      <c r="E17" s="94">
        <f t="shared" si="1"/>
        <v>0</v>
      </c>
      <c r="F17" s="100">
        <v>12</v>
      </c>
      <c r="G17" s="101">
        <f t="shared" si="2"/>
        <v>1.5132408575031526E-2</v>
      </c>
      <c r="H17" s="102">
        <v>6926414.71</v>
      </c>
      <c r="I17" s="103">
        <f t="shared" si="3"/>
        <v>3.5893015098201815E-2</v>
      </c>
      <c r="J17" s="100">
        <v>4</v>
      </c>
      <c r="K17" s="101">
        <f t="shared" si="4"/>
        <v>3.7735849056603772E-2</v>
      </c>
      <c r="L17" s="102">
        <v>325605.18</v>
      </c>
      <c r="M17" s="103">
        <f t="shared" si="5"/>
        <v>0.22021660867124135</v>
      </c>
      <c r="N17" s="91"/>
      <c r="O17" s="101">
        <f t="shared" si="6"/>
        <v>0</v>
      </c>
      <c r="P17" s="93"/>
      <c r="Q17" s="103">
        <f t="shared" si="7"/>
        <v>0</v>
      </c>
      <c r="R17" s="91"/>
      <c r="S17" s="101" t="str">
        <f t="shared" si="8"/>
        <v/>
      </c>
      <c r="T17" s="93"/>
      <c r="U17" s="94" t="str">
        <f t="shared" si="9"/>
        <v/>
      </c>
      <c r="V17" s="100">
        <v>1</v>
      </c>
      <c r="W17" s="101">
        <f t="shared" ref="W17:W20" si="11">IF($V$21,V17/$V$21,"")</f>
        <v>0.5</v>
      </c>
      <c r="X17" s="102">
        <v>156240.18</v>
      </c>
      <c r="Y17" s="103">
        <f t="shared" si="10"/>
        <v>0.16707114504361412</v>
      </c>
    </row>
    <row r="18" spans="1:29" s="68" customFormat="1" ht="36" customHeight="1" x14ac:dyDescent="0.2">
      <c r="A18" s="111" t="s">
        <v>0</v>
      </c>
      <c r="B18" s="91"/>
      <c r="C18" s="92">
        <f t="shared" si="0"/>
        <v>0</v>
      </c>
      <c r="D18" s="93"/>
      <c r="E18" s="94">
        <f t="shared" si="1"/>
        <v>0</v>
      </c>
      <c r="F18" s="100">
        <v>70</v>
      </c>
      <c r="G18" s="101">
        <f t="shared" si="2"/>
        <v>8.8272383354350573E-2</v>
      </c>
      <c r="H18" s="102">
        <v>16947144.579999998</v>
      </c>
      <c r="I18" s="103">
        <f t="shared" si="3"/>
        <v>8.7820920598811358E-2</v>
      </c>
      <c r="J18" s="100">
        <v>21</v>
      </c>
      <c r="K18" s="101">
        <f t="shared" si="4"/>
        <v>0.19811320754716982</v>
      </c>
      <c r="L18" s="102">
        <v>93863.31</v>
      </c>
      <c r="M18" s="103">
        <f t="shared" si="5"/>
        <v>6.348258896513076E-2</v>
      </c>
      <c r="N18" s="91"/>
      <c r="O18" s="101">
        <f t="shared" si="6"/>
        <v>0</v>
      </c>
      <c r="P18" s="93"/>
      <c r="Q18" s="103">
        <f t="shared" si="7"/>
        <v>0</v>
      </c>
      <c r="R18" s="91"/>
      <c r="S18" s="101" t="str">
        <f t="shared" si="8"/>
        <v/>
      </c>
      <c r="T18" s="93"/>
      <c r="U18" s="94" t="str">
        <f t="shared" si="9"/>
        <v/>
      </c>
      <c r="V18" s="91"/>
      <c r="W18" s="101">
        <f t="shared" si="11"/>
        <v>0</v>
      </c>
      <c r="X18" s="93"/>
      <c r="Y18" s="103">
        <f t="shared" si="10"/>
        <v>0</v>
      </c>
    </row>
    <row r="19" spans="1:29" s="29" customFormat="1" ht="39.9" customHeight="1" x14ac:dyDescent="0.25">
      <c r="A19" s="105" t="s">
        <v>22</v>
      </c>
      <c r="B19" s="47">
        <v>28</v>
      </c>
      <c r="C19" s="28">
        <f t="shared" si="0"/>
        <v>0.62222222222222223</v>
      </c>
      <c r="D19" s="27">
        <v>720026.7699999999</v>
      </c>
      <c r="E19" s="46">
        <f t="shared" si="1"/>
        <v>8.6252820877481914E-2</v>
      </c>
      <c r="F19" s="47">
        <v>638</v>
      </c>
      <c r="G19" s="28">
        <f t="shared" si="2"/>
        <v>0.8045397225725095</v>
      </c>
      <c r="H19" s="27">
        <v>7123396.4300000044</v>
      </c>
      <c r="I19" s="46">
        <f t="shared" si="3"/>
        <v>3.6913783871954597E-2</v>
      </c>
      <c r="J19" s="47">
        <v>74</v>
      </c>
      <c r="K19" s="28">
        <f t="shared" si="4"/>
        <v>0.69811320754716977</v>
      </c>
      <c r="L19" s="27">
        <v>496598.76</v>
      </c>
      <c r="M19" s="46">
        <f t="shared" si="5"/>
        <v>0.33586472671455569</v>
      </c>
      <c r="N19" s="47"/>
      <c r="O19" s="101">
        <f t="shared" si="6"/>
        <v>0</v>
      </c>
      <c r="P19" s="27"/>
      <c r="Q19" s="103">
        <f t="shared" si="7"/>
        <v>0</v>
      </c>
      <c r="R19" s="47"/>
      <c r="S19" s="101" t="str">
        <f t="shared" si="8"/>
        <v/>
      </c>
      <c r="T19" s="27"/>
      <c r="U19" s="94" t="str">
        <f t="shared" si="9"/>
        <v/>
      </c>
      <c r="V19" s="47"/>
      <c r="W19" s="101">
        <f t="shared" si="11"/>
        <v>0</v>
      </c>
      <c r="X19" s="27"/>
      <c r="Y19" s="103">
        <f t="shared" si="10"/>
        <v>0</v>
      </c>
    </row>
    <row r="20" spans="1:29" s="30" customFormat="1" ht="39.9" customHeight="1" x14ac:dyDescent="0.2">
      <c r="A20" s="87" t="s">
        <v>19</v>
      </c>
      <c r="B20" s="47"/>
      <c r="C20" s="28">
        <f t="shared" si="0"/>
        <v>0</v>
      </c>
      <c r="D20" s="31">
        <v>18635.91</v>
      </c>
      <c r="E20" s="46">
        <f t="shared" si="1"/>
        <v>2.2324167296153088E-3</v>
      </c>
      <c r="F20" s="47"/>
      <c r="G20" s="28">
        <f t="shared" si="2"/>
        <v>0</v>
      </c>
      <c r="H20" s="31">
        <v>1666556.32</v>
      </c>
      <c r="I20" s="46">
        <f t="shared" si="3"/>
        <v>8.6361752306574873E-3</v>
      </c>
      <c r="J20" s="47"/>
      <c r="K20" s="28">
        <f t="shared" si="4"/>
        <v>0</v>
      </c>
      <c r="L20" s="31">
        <v>226474.37</v>
      </c>
      <c r="M20" s="46">
        <f t="shared" si="5"/>
        <v>0.15317145050442971</v>
      </c>
      <c r="N20" s="47"/>
      <c r="O20" s="101">
        <f t="shared" si="6"/>
        <v>0</v>
      </c>
      <c r="P20" s="31"/>
      <c r="Q20" s="103">
        <f t="shared" si="7"/>
        <v>0</v>
      </c>
      <c r="R20" s="47"/>
      <c r="S20" s="101" t="str">
        <f t="shared" si="8"/>
        <v/>
      </c>
      <c r="T20" s="31"/>
      <c r="U20" s="94" t="str">
        <f t="shared" si="9"/>
        <v/>
      </c>
      <c r="V20" s="47"/>
      <c r="W20" s="101">
        <f t="shared" si="11"/>
        <v>0</v>
      </c>
      <c r="X20" s="31"/>
      <c r="Y20" s="103">
        <f t="shared" si="10"/>
        <v>0</v>
      </c>
    </row>
    <row r="21" spans="1:29" s="32" customFormat="1" ht="32.950000000000003" customHeight="1" thickBot="1" x14ac:dyDescent="0.3">
      <c r="A21" s="55" t="s">
        <v>23</v>
      </c>
      <c r="B21" s="48">
        <f t="shared" ref="B21:Y21" si="12">SUM(B15:B20)</f>
        <v>45</v>
      </c>
      <c r="C21" s="50">
        <f t="shared" si="12"/>
        <v>1</v>
      </c>
      <c r="D21" s="49">
        <f t="shared" si="12"/>
        <v>8347863.4399999995</v>
      </c>
      <c r="E21" s="51">
        <f t="shared" si="12"/>
        <v>1</v>
      </c>
      <c r="F21" s="48">
        <f t="shared" si="12"/>
        <v>793</v>
      </c>
      <c r="G21" s="50">
        <f t="shared" si="12"/>
        <v>1</v>
      </c>
      <c r="H21" s="49">
        <f t="shared" si="12"/>
        <v>192973888.95999998</v>
      </c>
      <c r="I21" s="51">
        <f t="shared" si="12"/>
        <v>1</v>
      </c>
      <c r="J21" s="48">
        <f t="shared" si="12"/>
        <v>106</v>
      </c>
      <c r="K21" s="50">
        <f t="shared" si="12"/>
        <v>1</v>
      </c>
      <c r="L21" s="49">
        <f t="shared" si="12"/>
        <v>1478567.77</v>
      </c>
      <c r="M21" s="51">
        <f t="shared" si="12"/>
        <v>1</v>
      </c>
      <c r="N21" s="48">
        <f t="shared" si="12"/>
        <v>2</v>
      </c>
      <c r="O21" s="50">
        <f t="shared" si="12"/>
        <v>1</v>
      </c>
      <c r="P21" s="49">
        <f t="shared" si="12"/>
        <v>1312387.81</v>
      </c>
      <c r="Q21" s="51">
        <f t="shared" si="12"/>
        <v>1</v>
      </c>
      <c r="R21" s="48">
        <f t="shared" si="12"/>
        <v>0</v>
      </c>
      <c r="S21" s="50">
        <f t="shared" si="12"/>
        <v>0</v>
      </c>
      <c r="T21" s="49">
        <f t="shared" si="12"/>
        <v>0</v>
      </c>
      <c r="U21" s="51">
        <f t="shared" si="12"/>
        <v>0</v>
      </c>
      <c r="V21" s="48">
        <f t="shared" si="12"/>
        <v>2</v>
      </c>
      <c r="W21" s="50">
        <f t="shared" si="12"/>
        <v>1</v>
      </c>
      <c r="X21" s="49">
        <f t="shared" si="12"/>
        <v>935171.54</v>
      </c>
      <c r="Y21" s="51">
        <f t="shared" si="12"/>
        <v>0.99999999999999989</v>
      </c>
    </row>
    <row r="22" spans="1:29" ht="18.7" customHeight="1" x14ac:dyDescent="0.25">
      <c r="Z22" s="15"/>
      <c r="AA22" s="15"/>
      <c r="AB22" s="14"/>
      <c r="AC22" s="15"/>
    </row>
    <row r="23" spans="1:29" s="33" customFormat="1" x14ac:dyDescent="0.25">
      <c r="A23" s="138" t="s">
        <v>25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40"/>
      <c r="O23" s="119"/>
      <c r="Z23" s="15"/>
      <c r="AA23" s="15"/>
      <c r="AB23" s="14"/>
      <c r="AC23" s="15"/>
    </row>
    <row r="24" spans="1:29" s="33" customFormat="1" x14ac:dyDescent="0.25">
      <c r="A24" s="141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3"/>
      <c r="O24" s="119"/>
      <c r="Z24" s="11"/>
      <c r="AA24" s="11"/>
      <c r="AB24" s="16"/>
      <c r="AC24" s="11"/>
    </row>
    <row r="25" spans="1:29" s="34" customFormat="1" x14ac:dyDescent="0.25">
      <c r="A25" s="141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3"/>
      <c r="O25" s="119"/>
      <c r="Z25" s="11"/>
      <c r="AA25" s="11"/>
      <c r="AB25" s="16"/>
      <c r="AC25" s="11"/>
    </row>
    <row r="26" spans="1:29" s="35" customFormat="1" ht="20.25" customHeight="1" x14ac:dyDescent="0.25">
      <c r="A26" s="116" t="s">
        <v>18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5"/>
      <c r="O26" s="114"/>
      <c r="Z26" s="11"/>
      <c r="AA26" s="11"/>
      <c r="AB26" s="16"/>
      <c r="AC26" s="11"/>
    </row>
    <row r="27" spans="1:29" s="34" customFormat="1" ht="18.7" customHeight="1" x14ac:dyDescent="0.25">
      <c r="A27" s="89" t="s">
        <v>37</v>
      </c>
      <c r="B27" s="90"/>
      <c r="C27" s="90"/>
      <c r="D27" s="90"/>
      <c r="E27" s="37"/>
      <c r="F27" s="37"/>
      <c r="G27" s="38"/>
      <c r="H27" s="39"/>
      <c r="I27" s="40"/>
      <c r="J27" s="39"/>
      <c r="K27" s="39"/>
      <c r="L27" s="39"/>
      <c r="M27" s="39"/>
      <c r="N27" s="41"/>
      <c r="O27" s="118"/>
      <c r="Z27" s="11"/>
      <c r="AA27" s="11"/>
      <c r="AB27" s="16"/>
      <c r="AC27" s="11"/>
    </row>
    <row r="28" spans="1:29" s="34" customFormat="1" ht="18" customHeight="1" x14ac:dyDescent="0.25">
      <c r="A28" s="120"/>
      <c r="B28" s="120"/>
      <c r="C28" s="120"/>
      <c r="D28" s="120"/>
      <c r="E28" s="121"/>
      <c r="F28" s="121"/>
      <c r="G28" s="122"/>
      <c r="H28" s="118"/>
      <c r="I28" s="117"/>
      <c r="J28" s="118"/>
      <c r="K28" s="118"/>
      <c r="L28" s="118"/>
      <c r="M28" s="118"/>
      <c r="N28" s="118"/>
      <c r="O28" s="118"/>
      <c r="Z28" s="11"/>
      <c r="AA28" s="11"/>
      <c r="AB28" s="16"/>
      <c r="AC28" s="11"/>
    </row>
    <row r="29" spans="1:29" x14ac:dyDescent="0.25">
      <c r="A29" s="1"/>
      <c r="B29" s="4"/>
      <c r="C29" s="1"/>
      <c r="D29" s="1"/>
      <c r="E29" s="1"/>
      <c r="Z29" s="11"/>
      <c r="AA29" s="11"/>
      <c r="AB29" s="16"/>
      <c r="AC29" s="11"/>
    </row>
    <row r="30" spans="1:29" x14ac:dyDescent="0.25">
      <c r="Z30" s="11"/>
      <c r="AA30" s="11"/>
      <c r="AB30" s="16"/>
      <c r="AC30" s="11"/>
    </row>
    <row r="31" spans="1:29" ht="14.95" thickBot="1" x14ac:dyDescent="0.3">
      <c r="A31" s="43" t="str">
        <f>A9</f>
        <v>PRIMER TRIMESTRE 2017:     1 de gener a 31 de març de 2017</v>
      </c>
      <c r="Z31" s="11"/>
      <c r="AA31" s="11"/>
      <c r="AB31" s="17"/>
      <c r="AC31" s="11"/>
    </row>
    <row r="32" spans="1:29" ht="33.799999999999997" customHeight="1" x14ac:dyDescent="0.25">
      <c r="A32" s="144" t="s">
        <v>15</v>
      </c>
      <c r="B32" s="147" t="s">
        <v>17</v>
      </c>
      <c r="C32" s="147"/>
      <c r="D32" s="147"/>
      <c r="E32" s="148"/>
      <c r="H32" s="151" t="s">
        <v>38</v>
      </c>
      <c r="I32" s="152"/>
      <c r="J32" s="147" t="s">
        <v>40</v>
      </c>
      <c r="K32" s="147"/>
      <c r="L32" s="147"/>
      <c r="M32" s="148"/>
      <c r="Z32" s="18"/>
      <c r="AA32" s="18"/>
      <c r="AB32" s="17"/>
      <c r="AC32" s="18"/>
    </row>
    <row r="33" spans="1:29" ht="14.95" customHeight="1" thickBot="1" x14ac:dyDescent="0.3">
      <c r="A33" s="145"/>
      <c r="B33" s="149"/>
      <c r="C33" s="149"/>
      <c r="D33" s="149"/>
      <c r="E33" s="150"/>
      <c r="H33" s="153"/>
      <c r="I33" s="154"/>
      <c r="J33" s="149"/>
      <c r="K33" s="149"/>
      <c r="L33" s="149"/>
      <c r="M33" s="150"/>
      <c r="Z33" s="11"/>
      <c r="AA33" s="11"/>
      <c r="AB33" s="16"/>
      <c r="AC33" s="11"/>
    </row>
    <row r="34" spans="1:29" ht="50.95" customHeight="1" thickBot="1" x14ac:dyDescent="0.3">
      <c r="A34" s="146"/>
      <c r="B34" s="79" t="s">
        <v>26</v>
      </c>
      <c r="C34" s="80" t="s">
        <v>12</v>
      </c>
      <c r="D34" s="81" t="s">
        <v>28</v>
      </c>
      <c r="E34" s="82" t="s">
        <v>13</v>
      </c>
      <c r="H34" s="146"/>
      <c r="I34" s="155"/>
      <c r="J34" s="77" t="s">
        <v>26</v>
      </c>
      <c r="K34" s="75" t="s">
        <v>12</v>
      </c>
      <c r="L34" s="72" t="s">
        <v>28</v>
      </c>
      <c r="M34" s="76" t="s">
        <v>13</v>
      </c>
      <c r="Z34" s="11"/>
      <c r="AA34" s="11"/>
      <c r="AB34" s="16"/>
      <c r="AC34" s="11"/>
    </row>
    <row r="35" spans="1:29" ht="35.15" customHeight="1" x14ac:dyDescent="0.25">
      <c r="A35" s="58" t="s">
        <v>2</v>
      </c>
      <c r="B35" s="47">
        <f t="shared" ref="B35:B40" si="13">B15+F15+J15+N15+R15+V15</f>
        <v>97</v>
      </c>
      <c r="C35" s="26">
        <f t="shared" ref="C35:C40" si="14">B35/$B$41</f>
        <v>0.10232067510548523</v>
      </c>
      <c r="D35" s="42">
        <f>D15+H15+L15+P15+T15+X15</f>
        <v>118521923</v>
      </c>
      <c r="E35" s="45">
        <f>D35/$D$41</f>
        <v>0.57802072022129636</v>
      </c>
      <c r="H35" s="134" t="str">
        <f>B13</f>
        <v>Obres</v>
      </c>
      <c r="I35" s="135"/>
      <c r="J35" s="97">
        <f>B21</f>
        <v>45</v>
      </c>
      <c r="K35" s="26">
        <f>J35/$J$41</f>
        <v>4.746835443037975E-2</v>
      </c>
      <c r="L35" s="42">
        <f>D21</f>
        <v>8347863.4399999995</v>
      </c>
      <c r="M35" s="45">
        <f>L35/$L$41</f>
        <v>4.0711776486260932E-2</v>
      </c>
      <c r="Z35" s="11"/>
      <c r="AA35" s="11"/>
      <c r="AB35" s="21"/>
      <c r="AC35" s="11"/>
    </row>
    <row r="36" spans="1:29" ht="35.15" customHeight="1" x14ac:dyDescent="0.25">
      <c r="A36" s="56" t="s">
        <v>3</v>
      </c>
      <c r="B36" s="47">
        <f t="shared" si="13"/>
        <v>3</v>
      </c>
      <c r="C36" s="26">
        <f t="shared" si="14"/>
        <v>3.1645569620253164E-3</v>
      </c>
      <c r="D36" s="42">
        <f>D16+H16+L16+P16+T16+X16</f>
        <v>51825000</v>
      </c>
      <c r="E36" s="45">
        <f t="shared" ref="E36:E37" si="15">D36/$D$41</f>
        <v>0.25274584707395176</v>
      </c>
      <c r="H36" s="134" t="str">
        <f>F13</f>
        <v>Serveis</v>
      </c>
      <c r="I36" s="135"/>
      <c r="J36" s="97">
        <f>F21</f>
        <v>793</v>
      </c>
      <c r="K36" s="26">
        <f t="shared" ref="K36:K40" si="16">J36/$J$41</f>
        <v>0.8364978902953587</v>
      </c>
      <c r="L36" s="42">
        <f>H21</f>
        <v>192973888.95999998</v>
      </c>
      <c r="M36" s="45">
        <f t="shared" ref="M36:M40" si="17">L36/$L$41</f>
        <v>0.94111623788422383</v>
      </c>
    </row>
    <row r="37" spans="1:29" ht="35.15" customHeight="1" x14ac:dyDescent="0.25">
      <c r="A37" s="56" t="s">
        <v>1</v>
      </c>
      <c r="B37" s="47">
        <f t="shared" si="13"/>
        <v>17</v>
      </c>
      <c r="C37" s="26">
        <f t="shared" si="14"/>
        <v>1.7932489451476793E-2</v>
      </c>
      <c r="D37" s="42">
        <f>D17+H17+L17+P17+T17+X17</f>
        <v>7408260.0699999994</v>
      </c>
      <c r="E37" s="45">
        <f t="shared" si="15"/>
        <v>3.6129415663025237E-2</v>
      </c>
      <c r="H37" s="134" t="str">
        <f>J13</f>
        <v>Subministraments</v>
      </c>
      <c r="I37" s="135"/>
      <c r="J37" s="97">
        <f>J21</f>
        <v>106</v>
      </c>
      <c r="K37" s="26">
        <f t="shared" si="16"/>
        <v>0.11181434599156118</v>
      </c>
      <c r="L37" s="42">
        <f>L21</f>
        <v>1478567.77</v>
      </c>
      <c r="M37" s="45">
        <f t="shared" si="17"/>
        <v>7.2108415530129063E-3</v>
      </c>
    </row>
    <row r="38" spans="1:29" ht="35.15" customHeight="1" x14ac:dyDescent="0.25">
      <c r="A38" s="58" t="s">
        <v>0</v>
      </c>
      <c r="B38" s="47">
        <f t="shared" si="13"/>
        <v>91</v>
      </c>
      <c r="C38" s="26">
        <f t="shared" si="14"/>
        <v>9.5991561181434593E-2</v>
      </c>
      <c r="D38" s="42">
        <f>D18+H18+L18+P18+T18+X18</f>
        <v>17041007.889999997</v>
      </c>
      <c r="E38" s="45">
        <f>D38/$D$41</f>
        <v>8.3107457291885081E-2</v>
      </c>
      <c r="H38" s="134" t="str">
        <f>N13</f>
        <v>Gestió Serveis Públics/Concessions</v>
      </c>
      <c r="I38" s="135"/>
      <c r="J38" s="97">
        <f>N21</f>
        <v>2</v>
      </c>
      <c r="K38" s="26">
        <f t="shared" si="16"/>
        <v>2.1097046413502108E-3</v>
      </c>
      <c r="L38" s="42">
        <f>P21</f>
        <v>1312387.81</v>
      </c>
      <c r="M38" s="45">
        <f t="shared" si="17"/>
        <v>6.4003968881423731E-3</v>
      </c>
    </row>
    <row r="39" spans="1:29" ht="45" customHeight="1" x14ac:dyDescent="0.25">
      <c r="A39" s="56" t="s">
        <v>22</v>
      </c>
      <c r="B39" s="47">
        <f t="shared" si="13"/>
        <v>740</v>
      </c>
      <c r="C39" s="26">
        <f t="shared" si="14"/>
        <v>0.78059071729957807</v>
      </c>
      <c r="D39" s="42">
        <f>D19+H19+L19+P19+T19+X19</f>
        <v>8340021.9600000037</v>
      </c>
      <c r="E39" s="45">
        <f>D39/$D$41</f>
        <v>4.0673534296103431E-2</v>
      </c>
      <c r="H39" s="134" t="str">
        <f>R13</f>
        <v>Administratius especials</v>
      </c>
      <c r="I39" s="135"/>
      <c r="J39" s="97">
        <f>R21</f>
        <v>0</v>
      </c>
      <c r="K39" s="26">
        <f t="shared" si="16"/>
        <v>0</v>
      </c>
      <c r="L39" s="42">
        <f>T21</f>
        <v>0</v>
      </c>
      <c r="M39" s="45">
        <f t="shared" si="17"/>
        <v>0</v>
      </c>
    </row>
    <row r="40" spans="1:29" ht="35.15" customHeight="1" x14ac:dyDescent="0.25">
      <c r="A40" s="78" t="s">
        <v>19</v>
      </c>
      <c r="B40" s="47">
        <f t="shared" si="13"/>
        <v>0</v>
      </c>
      <c r="C40" s="26">
        <f t="shared" si="14"/>
        <v>0</v>
      </c>
      <c r="D40" s="42">
        <f t="shared" ref="D40" si="18">D20+H20+L20+P20+T20+X20</f>
        <v>1911666.6</v>
      </c>
      <c r="E40" s="45">
        <f>D40/$D$41</f>
        <v>9.3230254537381829E-3</v>
      </c>
      <c r="H40" s="134" t="str">
        <f>V13</f>
        <v>Privats de l'Administració</v>
      </c>
      <c r="I40" s="135"/>
      <c r="J40" s="97">
        <f>V21</f>
        <v>2</v>
      </c>
      <c r="K40" s="26">
        <f t="shared" si="16"/>
        <v>2.1097046413502108E-3</v>
      </c>
      <c r="L40" s="42">
        <f>X21</f>
        <v>935171.54</v>
      </c>
      <c r="M40" s="45">
        <f t="shared" si="17"/>
        <v>4.5607471883599027E-3</v>
      </c>
    </row>
    <row r="41" spans="1:29" ht="43.5" customHeight="1" thickBot="1" x14ac:dyDescent="0.3">
      <c r="A41" s="60" t="s">
        <v>23</v>
      </c>
      <c r="B41" s="83">
        <f>SUM(B35:B40)</f>
        <v>948</v>
      </c>
      <c r="C41" s="61">
        <f>SUM(C35:C40)</f>
        <v>1</v>
      </c>
      <c r="D41" s="62">
        <f>SUM(D35:D40)</f>
        <v>205047879.51999998</v>
      </c>
      <c r="E41" s="63">
        <f>SUM(E35:E40)</f>
        <v>1</v>
      </c>
      <c r="H41" s="136" t="s">
        <v>23</v>
      </c>
      <c r="I41" s="137"/>
      <c r="J41" s="98">
        <f>SUM(J35:J40)</f>
        <v>948</v>
      </c>
      <c r="K41" s="61">
        <f>SUM(K35:K40)</f>
        <v>1</v>
      </c>
      <c r="L41" s="62">
        <f>SUM(L35:L40)</f>
        <v>205047879.51999998</v>
      </c>
      <c r="M41" s="63">
        <f>SUM(M35:M40)</f>
        <v>0.99999999999999989</v>
      </c>
    </row>
    <row r="42" spans="1:29" ht="44.35" customHeight="1" x14ac:dyDescent="0.25"/>
  </sheetData>
  <mergeCells count="20">
    <mergeCell ref="B12:Y12"/>
    <mergeCell ref="A13:A14"/>
    <mergeCell ref="B13:E13"/>
    <mergeCell ref="F13:I13"/>
    <mergeCell ref="J13:M13"/>
    <mergeCell ref="N13:Q13"/>
    <mergeCell ref="R13:U13"/>
    <mergeCell ref="V13:Y13"/>
    <mergeCell ref="H40:I40"/>
    <mergeCell ref="H41:I41"/>
    <mergeCell ref="A23:N25"/>
    <mergeCell ref="H35:I35"/>
    <mergeCell ref="H36:I36"/>
    <mergeCell ref="H37:I37"/>
    <mergeCell ref="H38:I38"/>
    <mergeCell ref="H39:I39"/>
    <mergeCell ref="A32:A34"/>
    <mergeCell ref="B32:E33"/>
    <mergeCell ref="H32:I34"/>
    <mergeCell ref="J32:M33"/>
  </mergeCells>
  <pageMargins left="0.39370078740157483" right="0" top="0.55118110236220474" bottom="0.55118110236220474" header="0.31496062992125984" footer="0.31496062992125984"/>
  <pageSetup paperSize="8" scale="56" orientation="landscape" r:id="rId1"/>
  <headerFooter>
    <oddFooter>&amp;R&amp;Z&amp;F</oddFooter>
  </headerFooter>
  <colBreaks count="1" manualBreakCount="1">
    <brk id="26" max="1048575" man="1"/>
  </colBreaks>
  <ignoredErrors>
    <ignoredError sqref="C35 C36:C38 C39:C41 K35:K40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2">
    <tabColor theme="8" tint="0.59999389629810485"/>
  </sheetPr>
  <dimension ref="A1:AD41"/>
  <sheetViews>
    <sheetView showZeros="0" zoomScale="90" zoomScaleNormal="90" workbookViewId="0">
      <selection activeCell="H21" sqref="H21"/>
    </sheetView>
  </sheetViews>
  <sheetFormatPr defaultColWidth="9.125" defaultRowHeight="14.3" x14ac:dyDescent="0.25"/>
  <cols>
    <col min="1" max="1" width="26.75" customWidth="1"/>
    <col min="2" max="2" width="13.125" style="5" customWidth="1"/>
    <col min="3" max="3" width="11.375" customWidth="1"/>
    <col min="4" max="4" width="19.75" customWidth="1"/>
    <col min="5" max="5" width="12.125" customWidth="1"/>
    <col min="6" max="6" width="9.875" style="5" customWidth="1"/>
    <col min="7" max="7" width="12.125" customWidth="1"/>
    <col min="8" max="8" width="17" customWidth="1"/>
    <col min="9" max="9" width="10.875" customWidth="1"/>
    <col min="10" max="10" width="12.625" style="5" customWidth="1"/>
    <col min="11" max="11" width="13.125" customWidth="1"/>
    <col min="12" max="12" width="21.25" customWidth="1"/>
    <col min="13" max="13" width="13.125" customWidth="1"/>
    <col min="14" max="14" width="9.75" customWidth="1"/>
    <col min="15" max="15" width="11.375" customWidth="1"/>
    <col min="16" max="16" width="18" customWidth="1"/>
    <col min="17" max="17" width="13.25" customWidth="1"/>
    <col min="18" max="18" width="9.125" customWidth="1"/>
    <col min="19" max="19" width="12.375" customWidth="1"/>
    <col min="20" max="20" width="14.875" customWidth="1"/>
    <col min="21" max="21" width="11.125" customWidth="1"/>
    <col min="22" max="22" width="9.75" customWidth="1"/>
    <col min="23" max="23" width="12.625" customWidth="1"/>
    <col min="24" max="24" width="14.875" customWidth="1"/>
    <col min="25" max="25" width="12.625" customWidth="1"/>
    <col min="26" max="26" width="2.625" style="5" customWidth="1"/>
    <col min="27" max="27" width="11.625" style="5" customWidth="1"/>
    <col min="28" max="28" width="19.875" style="13" customWidth="1"/>
    <col min="29" max="29" width="11.625" style="5" customWidth="1"/>
  </cols>
  <sheetData>
    <row r="1" spans="1:29" ht="14.95" x14ac:dyDescent="0.25">
      <c r="A1" s="1"/>
      <c r="B1" s="4"/>
      <c r="C1" s="1"/>
      <c r="D1" s="1"/>
      <c r="E1" s="1"/>
      <c r="F1" s="4"/>
      <c r="G1" s="1"/>
      <c r="H1" s="1"/>
      <c r="I1" s="1"/>
    </row>
    <row r="2" spans="1:29" ht="14.95" x14ac:dyDescent="0.25">
      <c r="A2" s="1"/>
      <c r="B2" s="4"/>
      <c r="C2" s="1"/>
      <c r="D2" s="1"/>
      <c r="E2" s="1"/>
      <c r="F2" s="4"/>
      <c r="G2" s="1"/>
      <c r="H2" s="1"/>
      <c r="I2" s="1"/>
    </row>
    <row r="3" spans="1:29" ht="14.95" x14ac:dyDescent="0.25">
      <c r="A3" s="1"/>
      <c r="B3" s="4"/>
      <c r="C3" s="1"/>
      <c r="D3" s="1"/>
      <c r="E3" s="1"/>
      <c r="F3" s="4"/>
      <c r="G3" s="1"/>
      <c r="H3" s="1"/>
      <c r="I3" s="1"/>
    </row>
    <row r="4" spans="1:29" ht="14.95" x14ac:dyDescent="0.25">
      <c r="A4" s="1"/>
      <c r="B4" s="4"/>
      <c r="C4" s="1"/>
      <c r="D4" s="1"/>
      <c r="E4" s="1"/>
      <c r="F4" s="4"/>
      <c r="G4" s="1"/>
      <c r="H4" s="1"/>
      <c r="I4" s="1"/>
    </row>
    <row r="5" spans="1:29" ht="14.95" x14ac:dyDescent="0.25">
      <c r="A5" s="1"/>
      <c r="B5" s="4"/>
      <c r="C5" s="1"/>
      <c r="D5" s="1"/>
      <c r="E5" s="1"/>
      <c r="F5" s="4"/>
      <c r="G5" s="1"/>
      <c r="H5" s="1"/>
      <c r="I5" s="1"/>
    </row>
    <row r="6" spans="1:29" ht="30.75" customHeight="1" x14ac:dyDescent="0.25">
      <c r="A6" s="10" t="s">
        <v>43</v>
      </c>
      <c r="B6" s="4"/>
      <c r="C6" s="1"/>
      <c r="D6" s="1"/>
      <c r="E6" s="1"/>
      <c r="F6" s="4"/>
      <c r="G6" s="1"/>
      <c r="H6" s="1"/>
      <c r="I6" s="1"/>
    </row>
    <row r="7" spans="1:29" ht="34.5" customHeight="1" x14ac:dyDescent="0.25">
      <c r="A7" s="2" t="s">
        <v>24</v>
      </c>
      <c r="B7" s="4"/>
      <c r="C7" s="1"/>
      <c r="D7" s="1"/>
      <c r="E7" s="1"/>
      <c r="F7" s="4"/>
      <c r="G7" s="1"/>
      <c r="H7" s="1"/>
      <c r="I7" s="1"/>
      <c r="Z7"/>
      <c r="AA7"/>
      <c r="AB7"/>
      <c r="AC7"/>
    </row>
    <row r="8" spans="1:29" ht="18.7" customHeight="1" x14ac:dyDescent="0.25">
      <c r="A8" s="2"/>
      <c r="B8" s="4"/>
      <c r="C8" s="1"/>
      <c r="D8" s="1"/>
      <c r="E8" s="1"/>
      <c r="F8" s="4"/>
      <c r="G8" s="1"/>
      <c r="H8" s="1"/>
      <c r="I8" s="1"/>
      <c r="Z8"/>
      <c r="AA8"/>
      <c r="AB8"/>
      <c r="AC8"/>
    </row>
    <row r="9" spans="1:29" ht="24.8" customHeight="1" x14ac:dyDescent="0.3">
      <c r="A9" s="7" t="s">
        <v>29</v>
      </c>
      <c r="B9" s="8"/>
      <c r="C9" s="9"/>
      <c r="D9" s="9"/>
      <c r="E9" s="24"/>
      <c r="F9" s="25" t="s">
        <v>34</v>
      </c>
      <c r="G9" s="1"/>
      <c r="H9" s="1"/>
      <c r="I9" s="1"/>
      <c r="Z9"/>
      <c r="AA9"/>
      <c r="AB9"/>
      <c r="AC9"/>
    </row>
    <row r="10" spans="1:29" ht="14.3" customHeight="1" x14ac:dyDescent="0.25">
      <c r="A10" s="7"/>
      <c r="B10" s="8"/>
      <c r="C10" s="9"/>
      <c r="D10" s="9"/>
      <c r="E10" s="6"/>
      <c r="F10" s="4"/>
      <c r="G10" s="1"/>
      <c r="H10" s="1"/>
      <c r="I10" s="1"/>
      <c r="Z10"/>
      <c r="AA10"/>
      <c r="AB10"/>
      <c r="AC10"/>
    </row>
    <row r="11" spans="1:29" ht="16.5" customHeight="1" thickBot="1" x14ac:dyDescent="0.3">
      <c r="A11" s="1"/>
      <c r="B11" s="4"/>
      <c r="C11" s="1"/>
      <c r="D11" s="1"/>
      <c r="E11" s="1"/>
      <c r="F11" s="4"/>
      <c r="G11" s="1"/>
      <c r="H11" s="1"/>
      <c r="I11" s="1"/>
      <c r="Z11"/>
      <c r="AA11"/>
      <c r="AB11"/>
      <c r="AC11"/>
    </row>
    <row r="12" spans="1:29" ht="39.1" customHeight="1" thickBot="1" x14ac:dyDescent="0.3">
      <c r="A12" s="3"/>
      <c r="B12" s="156" t="s">
        <v>9</v>
      </c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8"/>
    </row>
    <row r="13" spans="1:29" ht="39.75" customHeight="1" thickBot="1" x14ac:dyDescent="0.3">
      <c r="A13" s="159" t="s">
        <v>15</v>
      </c>
      <c r="B13" s="161" t="s">
        <v>6</v>
      </c>
      <c r="C13" s="162"/>
      <c r="D13" s="162"/>
      <c r="E13" s="163"/>
      <c r="F13" s="162" t="s">
        <v>4</v>
      </c>
      <c r="G13" s="162"/>
      <c r="H13" s="162"/>
      <c r="I13" s="163"/>
      <c r="J13" s="162" t="s">
        <v>5</v>
      </c>
      <c r="K13" s="162"/>
      <c r="L13" s="162"/>
      <c r="M13" s="163"/>
      <c r="N13" s="164" t="s">
        <v>41</v>
      </c>
      <c r="O13" s="162"/>
      <c r="P13" s="162"/>
      <c r="Q13" s="163"/>
      <c r="R13" s="162" t="s">
        <v>7</v>
      </c>
      <c r="S13" s="162"/>
      <c r="T13" s="162"/>
      <c r="U13" s="163"/>
      <c r="V13" s="162" t="s">
        <v>8</v>
      </c>
      <c r="W13" s="162"/>
      <c r="X13" s="162"/>
      <c r="Y13" s="163"/>
    </row>
    <row r="14" spans="1:29" ht="30.1" customHeight="1" thickBot="1" x14ac:dyDescent="0.3">
      <c r="A14" s="160"/>
      <c r="B14" s="70" t="s">
        <v>10</v>
      </c>
      <c r="C14" s="71" t="s">
        <v>12</v>
      </c>
      <c r="D14" s="72" t="s">
        <v>11</v>
      </c>
      <c r="E14" s="73" t="s">
        <v>13</v>
      </c>
      <c r="F14" s="74" t="s">
        <v>10</v>
      </c>
      <c r="G14" s="71" t="s">
        <v>12</v>
      </c>
      <c r="H14" s="72" t="s">
        <v>11</v>
      </c>
      <c r="I14" s="73" t="s">
        <v>13</v>
      </c>
      <c r="J14" s="74" t="s">
        <v>10</v>
      </c>
      <c r="K14" s="71" t="s">
        <v>12</v>
      </c>
      <c r="L14" s="72" t="s">
        <v>11</v>
      </c>
      <c r="M14" s="73" t="s">
        <v>13</v>
      </c>
      <c r="N14" s="74" t="s">
        <v>10</v>
      </c>
      <c r="O14" s="71" t="s">
        <v>12</v>
      </c>
      <c r="P14" s="72" t="s">
        <v>11</v>
      </c>
      <c r="Q14" s="73" t="s">
        <v>13</v>
      </c>
      <c r="R14" s="74" t="s">
        <v>10</v>
      </c>
      <c r="S14" s="71" t="s">
        <v>12</v>
      </c>
      <c r="T14" s="72" t="s">
        <v>11</v>
      </c>
      <c r="U14" s="73" t="s">
        <v>13</v>
      </c>
      <c r="V14" s="74" t="s">
        <v>10</v>
      </c>
      <c r="W14" s="71" t="s">
        <v>12</v>
      </c>
      <c r="X14" s="72" t="s">
        <v>11</v>
      </c>
      <c r="Y14" s="73" t="s">
        <v>13</v>
      </c>
    </row>
    <row r="15" spans="1:29" s="44" customFormat="1" ht="36" customHeight="1" x14ac:dyDescent="0.25">
      <c r="A15" s="99" t="s">
        <v>2</v>
      </c>
      <c r="B15" s="100">
        <v>5</v>
      </c>
      <c r="C15" s="101">
        <f t="shared" ref="C15:C20" si="0">IF($B$21,B15/$B$21,"")</f>
        <v>3.5714285714285712E-2</v>
      </c>
      <c r="D15" s="102">
        <v>902649.59</v>
      </c>
      <c r="E15" s="103">
        <f t="shared" ref="E15:E20" si="1">IF($D$21,D15/$D$21,"")</f>
        <v>0.14607583685750519</v>
      </c>
      <c r="F15" s="100">
        <v>66</v>
      </c>
      <c r="G15" s="101">
        <f>IF($F$21,F15/$F$21,"")</f>
        <v>7.9326923076923073E-2</v>
      </c>
      <c r="H15" s="104">
        <v>49822225.149999976</v>
      </c>
      <c r="I15" s="103">
        <f>IF($H$21,H15/$H$21,"")</f>
        <v>0.71859226167857848</v>
      </c>
      <c r="J15" s="100">
        <v>11</v>
      </c>
      <c r="K15" s="101">
        <f>IF($J$21,J15/$J$21,"")</f>
        <v>6.043956043956044E-2</v>
      </c>
      <c r="L15" s="96">
        <v>9700589.9399999995</v>
      </c>
      <c r="M15" s="103">
        <f>IF($L$21,L15/$L$21,"")</f>
        <v>0.83118689643869137</v>
      </c>
      <c r="N15" s="100">
        <v>14</v>
      </c>
      <c r="O15" s="101">
        <f>IF($N$21,N15/$N$21,"")</f>
        <v>1</v>
      </c>
      <c r="P15" s="104">
        <v>611325.34</v>
      </c>
      <c r="Q15" s="103">
        <f>IF($P$21,P15/$P$21,"")</f>
        <v>1</v>
      </c>
      <c r="R15" s="100"/>
      <c r="S15" s="101" t="str">
        <f>IF($R$21,R15/$R$21,"")</f>
        <v/>
      </c>
      <c r="T15" s="102"/>
      <c r="U15" s="103" t="str">
        <f>IF($T$21,T15/$T$21,"")</f>
        <v/>
      </c>
      <c r="V15" s="100"/>
      <c r="W15" s="101">
        <f>IF($V$21,V15/$V$21,"")</f>
        <v>0</v>
      </c>
      <c r="X15" s="102"/>
      <c r="Y15" s="103">
        <f t="shared" ref="Y15:Y20" si="2">IF($X$21,X15/$X$21,"")</f>
        <v>0</v>
      </c>
    </row>
    <row r="16" spans="1:29" s="22" customFormat="1" ht="36" customHeight="1" x14ac:dyDescent="0.2">
      <c r="A16" s="105" t="s">
        <v>3</v>
      </c>
      <c r="B16" s="100"/>
      <c r="C16" s="101">
        <f t="shared" si="0"/>
        <v>0</v>
      </c>
      <c r="D16" s="102"/>
      <c r="E16" s="103">
        <f t="shared" si="1"/>
        <v>0</v>
      </c>
      <c r="G16" s="106"/>
      <c r="H16" s="107"/>
      <c r="I16" s="108"/>
      <c r="J16" s="109"/>
      <c r="L16" s="107"/>
      <c r="N16" s="110"/>
      <c r="P16" s="106"/>
      <c r="Q16" s="106"/>
      <c r="R16" s="110"/>
      <c r="S16" s="107"/>
      <c r="T16" s="107"/>
      <c r="U16" s="108"/>
      <c r="V16" s="109"/>
      <c r="W16" s="107"/>
      <c r="X16" s="107"/>
      <c r="Y16" s="103">
        <f t="shared" si="2"/>
        <v>0</v>
      </c>
    </row>
    <row r="17" spans="1:29" s="44" customFormat="1" ht="36" customHeight="1" x14ac:dyDescent="0.25">
      <c r="A17" s="105" t="s">
        <v>1</v>
      </c>
      <c r="B17" s="100"/>
      <c r="C17" s="101">
        <f t="shared" si="0"/>
        <v>0</v>
      </c>
      <c r="D17" s="102"/>
      <c r="E17" s="103">
        <f t="shared" si="1"/>
        <v>0</v>
      </c>
      <c r="F17" s="100">
        <v>16</v>
      </c>
      <c r="G17" s="101">
        <f>IF($F$21,F17/$F$21,"")</f>
        <v>1.9230769230769232E-2</v>
      </c>
      <c r="H17" s="102">
        <v>3270416.15</v>
      </c>
      <c r="I17" s="103">
        <f>IF($H$21,H17/$H$21,"")</f>
        <v>4.7169626221695363E-2</v>
      </c>
      <c r="J17" s="100"/>
      <c r="K17" s="101">
        <f>IF($J$21,J17/$J$21,"")</f>
        <v>0</v>
      </c>
      <c r="L17" s="102"/>
      <c r="M17" s="103">
        <f>IF($L$21,L17/$L$21,"")</f>
        <v>0</v>
      </c>
      <c r="N17" s="100"/>
      <c r="O17" s="101">
        <f>IF($N$21,N17/$N$21,"")</f>
        <v>0</v>
      </c>
      <c r="P17" s="102"/>
      <c r="Q17" s="103">
        <f>IF($P$21,P17/$P$21,"")</f>
        <v>0</v>
      </c>
      <c r="R17" s="100"/>
      <c r="S17" s="101" t="str">
        <f>IF($R$21,R17/$R$21,"")</f>
        <v/>
      </c>
      <c r="T17" s="102"/>
      <c r="U17" s="103" t="str">
        <f>IF($T$21,T17/$T$21,"")</f>
        <v/>
      </c>
      <c r="V17" s="100">
        <v>2</v>
      </c>
      <c r="W17" s="101">
        <f>IF($V$21,V17/$V$21,"")</f>
        <v>1</v>
      </c>
      <c r="X17" s="102">
        <v>39888.400000000001</v>
      </c>
      <c r="Y17" s="103">
        <f t="shared" si="2"/>
        <v>1</v>
      </c>
    </row>
    <row r="18" spans="1:29" s="22" customFormat="1" ht="36" customHeight="1" x14ac:dyDescent="0.2">
      <c r="A18" s="111" t="s">
        <v>0</v>
      </c>
      <c r="B18" s="100"/>
      <c r="C18" s="101">
        <f t="shared" si="0"/>
        <v>0</v>
      </c>
      <c r="D18" s="102"/>
      <c r="E18" s="103">
        <f t="shared" si="1"/>
        <v>0</v>
      </c>
      <c r="F18" s="100">
        <v>41</v>
      </c>
      <c r="G18" s="101">
        <f>IF($F$21,F18/$F$21,"")</f>
        <v>4.9278846153846152E-2</v>
      </c>
      <c r="H18" s="102">
        <v>4040665.59</v>
      </c>
      <c r="I18" s="103">
        <f>IF($H$21,H18/$H$21,"")</f>
        <v>5.8279031421480158E-2</v>
      </c>
      <c r="J18" s="100">
        <v>34</v>
      </c>
      <c r="K18" s="101">
        <f>IF($J$21,J18/$J$21,"")</f>
        <v>0.18681318681318682</v>
      </c>
      <c r="L18" s="96">
        <v>240625.39</v>
      </c>
      <c r="M18" s="103">
        <f>IF($L$21,L18/$L$21,"")</f>
        <v>2.0617784315749538E-2</v>
      </c>
      <c r="N18" s="100"/>
      <c r="O18" s="101">
        <f>IF($N$21,N18/$N$21,"")</f>
        <v>0</v>
      </c>
      <c r="P18" s="102"/>
      <c r="Q18" s="103">
        <f>IF($P$21,P18/$P$21,"")</f>
        <v>0</v>
      </c>
      <c r="R18" s="100"/>
      <c r="S18" s="101" t="str">
        <f>IF($R$21,R18/$R$21,"")</f>
        <v/>
      </c>
      <c r="T18" s="102"/>
      <c r="U18" s="103" t="str">
        <f>IF($T$21,T18/$T$21,"")</f>
        <v/>
      </c>
      <c r="V18" s="100"/>
      <c r="W18" s="101">
        <f>IF($V$21,V18/$V$21,"")</f>
        <v>0</v>
      </c>
      <c r="X18" s="102"/>
      <c r="Y18" s="103">
        <f t="shared" si="2"/>
        <v>0</v>
      </c>
    </row>
    <row r="19" spans="1:29" s="44" customFormat="1" ht="39.9" customHeight="1" x14ac:dyDescent="0.25">
      <c r="A19" s="53" t="s">
        <v>22</v>
      </c>
      <c r="B19" s="47">
        <v>135</v>
      </c>
      <c r="C19" s="28">
        <f t="shared" si="0"/>
        <v>0.9642857142857143</v>
      </c>
      <c r="D19" s="27">
        <v>5075397.72</v>
      </c>
      <c r="E19" s="46">
        <f t="shared" si="1"/>
        <v>0.82135191501463345</v>
      </c>
      <c r="F19" s="47">
        <v>709</v>
      </c>
      <c r="G19" s="28">
        <f>IF($F$21,F19/$F$21,"")</f>
        <v>0.85216346153846156</v>
      </c>
      <c r="H19" s="27">
        <v>7857312.6800000072</v>
      </c>
      <c r="I19" s="46">
        <f>IF($H$21,H19/$H$21,"")</f>
        <v>0.11332701565291249</v>
      </c>
      <c r="J19" s="47">
        <v>137</v>
      </c>
      <c r="K19" s="28">
        <f>IF($J$21,J19/$J$21,"")</f>
        <v>0.75274725274725274</v>
      </c>
      <c r="L19" s="27">
        <v>1166695.8100000008</v>
      </c>
      <c r="M19" s="46">
        <f>IF($L$21,L19/$L$21,"")</f>
        <v>9.9967349965307969E-2</v>
      </c>
      <c r="N19" s="47"/>
      <c r="O19" s="28">
        <f>IF($N$21,N19/$N$21,"")</f>
        <v>0</v>
      </c>
      <c r="P19" s="27"/>
      <c r="Q19" s="46">
        <f>IF($P$21,P19/$P$21,"")</f>
        <v>0</v>
      </c>
      <c r="R19" s="47"/>
      <c r="S19" s="28" t="str">
        <f>IF($R$21,R19/$R$21,"")</f>
        <v/>
      </c>
      <c r="T19" s="27"/>
      <c r="U19" s="46" t="str">
        <f>IF($T$21,T19/$T$21,"")</f>
        <v/>
      </c>
      <c r="V19" s="47"/>
      <c r="W19" s="28">
        <f>IF($V$21,V19/$V$21,"")</f>
        <v>0</v>
      </c>
      <c r="X19" s="27"/>
      <c r="Y19" s="46">
        <f t="shared" si="2"/>
        <v>0</v>
      </c>
    </row>
    <row r="20" spans="1:29" s="22" customFormat="1" ht="39.9" customHeight="1" x14ac:dyDescent="0.2">
      <c r="A20" s="88" t="s">
        <v>19</v>
      </c>
      <c r="B20" s="47"/>
      <c r="C20" s="28">
        <f t="shared" si="0"/>
        <v>0</v>
      </c>
      <c r="D20" s="31">
        <v>201274.4</v>
      </c>
      <c r="E20" s="46">
        <f t="shared" si="1"/>
        <v>3.2572248127861268E-2</v>
      </c>
      <c r="F20" s="47"/>
      <c r="G20" s="28">
        <f>IF($F$21,F20/$F$21,"")</f>
        <v>0</v>
      </c>
      <c r="H20" s="31">
        <v>4342474.8799999943</v>
      </c>
      <c r="I20" s="46">
        <f>IF($H$21,H20/$H$21,"")</f>
        <v>6.2632065025333597E-2</v>
      </c>
      <c r="J20" s="47"/>
      <c r="K20" s="28">
        <f>IF($J$21,J20/$J$21,"")</f>
        <v>0</v>
      </c>
      <c r="L20" s="31">
        <v>562857.46999999974</v>
      </c>
      <c r="M20" s="46">
        <f>IF($L$21,L20/$L$21,"")</f>
        <v>4.8227969280251179E-2</v>
      </c>
      <c r="N20" s="47"/>
      <c r="O20" s="28">
        <f>IF($N$21,N20/$N$21,"")</f>
        <v>0</v>
      </c>
      <c r="P20" s="31"/>
      <c r="Q20" s="46">
        <f>IF($P$21,P20/$P$21,"")</f>
        <v>0</v>
      </c>
      <c r="R20" s="47"/>
      <c r="S20" s="28" t="str">
        <f>IF($R$21,R20/$R$21,"")</f>
        <v/>
      </c>
      <c r="T20" s="31"/>
      <c r="U20" s="46" t="str">
        <f>IF($T$21,T20/$T$21,"")</f>
        <v/>
      </c>
      <c r="V20" s="47"/>
      <c r="W20" s="28">
        <f>IF($V$21,V20/$V$21,"")</f>
        <v>0</v>
      </c>
      <c r="X20" s="31"/>
      <c r="Y20" s="46">
        <f t="shared" si="2"/>
        <v>0</v>
      </c>
    </row>
    <row r="21" spans="1:29" s="23" customFormat="1" ht="32.950000000000003" customHeight="1" thickBot="1" x14ac:dyDescent="0.3">
      <c r="A21" s="55" t="s">
        <v>23</v>
      </c>
      <c r="B21" s="48">
        <f t="shared" ref="B21:Y21" si="3">SUM(B15:B20)</f>
        <v>140</v>
      </c>
      <c r="C21" s="50">
        <f t="shared" si="3"/>
        <v>1</v>
      </c>
      <c r="D21" s="49">
        <f t="shared" si="3"/>
        <v>6179321.71</v>
      </c>
      <c r="E21" s="51">
        <f t="shared" si="3"/>
        <v>0.99999999999999989</v>
      </c>
      <c r="F21" s="48">
        <f t="shared" si="3"/>
        <v>832</v>
      </c>
      <c r="G21" s="50">
        <f t="shared" si="3"/>
        <v>1</v>
      </c>
      <c r="H21" s="49">
        <f t="shared" si="3"/>
        <v>69333094.449999973</v>
      </c>
      <c r="I21" s="51">
        <f t="shared" si="3"/>
        <v>1.0000000000000002</v>
      </c>
      <c r="J21" s="48">
        <f t="shared" si="3"/>
        <v>182</v>
      </c>
      <c r="K21" s="50">
        <f t="shared" si="3"/>
        <v>1</v>
      </c>
      <c r="L21" s="49">
        <f t="shared" si="3"/>
        <v>11670768.609999999</v>
      </c>
      <c r="M21" s="51">
        <f t="shared" si="3"/>
        <v>1</v>
      </c>
      <c r="N21" s="48">
        <f t="shared" si="3"/>
        <v>14</v>
      </c>
      <c r="O21" s="50">
        <f t="shared" si="3"/>
        <v>1</v>
      </c>
      <c r="P21" s="49">
        <f t="shared" si="3"/>
        <v>611325.34</v>
      </c>
      <c r="Q21" s="51">
        <f t="shared" si="3"/>
        <v>1</v>
      </c>
      <c r="R21" s="48">
        <f t="shared" si="3"/>
        <v>0</v>
      </c>
      <c r="S21" s="50">
        <f t="shared" si="3"/>
        <v>0</v>
      </c>
      <c r="T21" s="49">
        <f t="shared" si="3"/>
        <v>0</v>
      </c>
      <c r="U21" s="51">
        <f t="shared" si="3"/>
        <v>0</v>
      </c>
      <c r="V21" s="48">
        <f t="shared" si="3"/>
        <v>2</v>
      </c>
      <c r="W21" s="50">
        <f t="shared" si="3"/>
        <v>1</v>
      </c>
      <c r="X21" s="49">
        <f t="shared" si="3"/>
        <v>39888.400000000001</v>
      </c>
      <c r="Y21" s="51">
        <f t="shared" si="3"/>
        <v>1</v>
      </c>
    </row>
    <row r="22" spans="1:29" ht="18.7" customHeight="1" x14ac:dyDescent="0.25">
      <c r="Z22" s="15"/>
      <c r="AA22" s="15"/>
      <c r="AB22" s="14"/>
      <c r="AC22" s="15"/>
    </row>
    <row r="23" spans="1:29" s="33" customFormat="1" ht="14.95" customHeight="1" x14ac:dyDescent="0.25">
      <c r="A23" s="138" t="s">
        <v>25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40"/>
      <c r="O23" s="113"/>
      <c r="Z23" s="15"/>
      <c r="AA23" s="15"/>
      <c r="AB23" s="14"/>
      <c r="AC23" s="15"/>
    </row>
    <row r="24" spans="1:29" s="33" customFormat="1" x14ac:dyDescent="0.25">
      <c r="A24" s="141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3"/>
      <c r="O24" s="113"/>
      <c r="Z24" s="11"/>
      <c r="AA24" s="11"/>
      <c r="AB24" s="16"/>
      <c r="AC24" s="11"/>
    </row>
    <row r="25" spans="1:29" s="34" customFormat="1" x14ac:dyDescent="0.25">
      <c r="A25" s="141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3"/>
      <c r="O25" s="113"/>
      <c r="Z25" s="11"/>
      <c r="AA25" s="11"/>
      <c r="AB25" s="16"/>
      <c r="AC25" s="11"/>
    </row>
    <row r="26" spans="1:29" s="35" customFormat="1" ht="20.25" customHeight="1" x14ac:dyDescent="0.25">
      <c r="A26" s="116" t="s">
        <v>18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5"/>
      <c r="O26" s="114"/>
      <c r="Z26" s="11"/>
      <c r="AA26" s="11"/>
      <c r="AB26" s="16"/>
      <c r="AC26" s="11"/>
    </row>
    <row r="27" spans="1:29" s="34" customFormat="1" ht="18.7" customHeight="1" x14ac:dyDescent="0.25">
      <c r="A27" s="89" t="s">
        <v>37</v>
      </c>
      <c r="B27" s="90"/>
      <c r="C27" s="90"/>
      <c r="D27" s="90"/>
      <c r="E27" s="37"/>
      <c r="F27" s="37"/>
      <c r="G27" s="38"/>
      <c r="H27" s="39"/>
      <c r="I27" s="40"/>
      <c r="J27" s="39"/>
      <c r="K27" s="39"/>
      <c r="L27" s="39"/>
      <c r="M27" s="39"/>
      <c r="N27" s="41"/>
      <c r="O27" s="36"/>
      <c r="Z27" s="11"/>
      <c r="AA27" s="11"/>
      <c r="AB27" s="16"/>
      <c r="AC27" s="11"/>
    </row>
    <row r="28" spans="1:29" s="34" customFormat="1" ht="18" customHeight="1" x14ac:dyDescent="0.25">
      <c r="O28" s="36"/>
      <c r="Z28" s="11"/>
      <c r="AA28" s="11"/>
      <c r="AB28" s="16"/>
      <c r="AC28" s="11"/>
    </row>
    <row r="29" spans="1:29" x14ac:dyDescent="0.25">
      <c r="A29" s="1"/>
      <c r="B29" s="4"/>
      <c r="C29" s="1"/>
      <c r="D29" s="1"/>
      <c r="E29" s="1"/>
      <c r="Z29" s="11"/>
      <c r="AA29" s="11"/>
      <c r="AB29" s="16"/>
      <c r="AC29" s="11"/>
    </row>
    <row r="30" spans="1:29" x14ac:dyDescent="0.25">
      <c r="Z30" s="11"/>
      <c r="AA30" s="11"/>
      <c r="AB30" s="16"/>
      <c r="AC30" s="11"/>
    </row>
    <row r="31" spans="1:29" ht="14.95" thickBot="1" x14ac:dyDescent="0.3">
      <c r="A31" s="43" t="str">
        <f>A9</f>
        <v>SEGON TRIMESTRE 2017:     1 d'abril a 30 de juny de 2017</v>
      </c>
      <c r="Z31" s="11"/>
      <c r="AA31" s="11"/>
      <c r="AB31" s="17"/>
      <c r="AC31" s="11"/>
    </row>
    <row r="32" spans="1:29" ht="33.799999999999997" customHeight="1" x14ac:dyDescent="0.25">
      <c r="A32" s="144" t="s">
        <v>15</v>
      </c>
      <c r="B32" s="147" t="s">
        <v>39</v>
      </c>
      <c r="C32" s="147"/>
      <c r="D32" s="147"/>
      <c r="E32" s="148"/>
      <c r="G32" s="5"/>
      <c r="H32" s="151" t="s">
        <v>38</v>
      </c>
      <c r="I32" s="152"/>
      <c r="J32" s="147" t="s">
        <v>40</v>
      </c>
      <c r="K32" s="147"/>
      <c r="L32" s="147"/>
      <c r="M32" s="148"/>
      <c r="Z32" s="18"/>
      <c r="AA32" s="18"/>
      <c r="AB32" s="17"/>
      <c r="AC32" s="18"/>
    </row>
    <row r="33" spans="1:30" ht="14.95" customHeight="1" thickBot="1" x14ac:dyDescent="0.3">
      <c r="A33" s="145"/>
      <c r="B33" s="149"/>
      <c r="C33" s="149"/>
      <c r="D33" s="149"/>
      <c r="E33" s="150"/>
      <c r="G33" s="5"/>
      <c r="H33" s="153"/>
      <c r="I33" s="154"/>
      <c r="J33" s="149"/>
      <c r="K33" s="149"/>
      <c r="L33" s="149"/>
      <c r="M33" s="150"/>
      <c r="Z33" s="11"/>
      <c r="AA33" s="11"/>
      <c r="AB33" s="16"/>
      <c r="AC33" s="11"/>
    </row>
    <row r="34" spans="1:30" ht="50.95" customHeight="1" thickBot="1" x14ac:dyDescent="0.3">
      <c r="A34" s="165"/>
      <c r="B34" s="77" t="s">
        <v>26</v>
      </c>
      <c r="C34" s="75" t="s">
        <v>12</v>
      </c>
      <c r="D34" s="72" t="s">
        <v>28</v>
      </c>
      <c r="E34" s="76" t="s">
        <v>13</v>
      </c>
      <c r="G34" s="5"/>
      <c r="H34" s="146"/>
      <c r="I34" s="155"/>
      <c r="J34" s="77" t="s">
        <v>26</v>
      </c>
      <c r="K34" s="75" t="s">
        <v>12</v>
      </c>
      <c r="L34" s="72" t="s">
        <v>28</v>
      </c>
      <c r="M34" s="76" t="s">
        <v>13</v>
      </c>
      <c r="Z34" s="11"/>
      <c r="AA34" s="11"/>
      <c r="AB34" s="16"/>
      <c r="AC34" s="11"/>
    </row>
    <row r="35" spans="1:30" ht="35.15" customHeight="1" x14ac:dyDescent="0.25">
      <c r="A35" s="58" t="str">
        <f>A15</f>
        <v>Oberts</v>
      </c>
      <c r="B35" s="47">
        <f t="shared" ref="B35:B40" si="4">B15+F15+J15+N15+R15+V15</f>
        <v>96</v>
      </c>
      <c r="C35" s="26">
        <f t="shared" ref="C35:C40" si="5">B35/$B$41</f>
        <v>8.2051282051282051E-2</v>
      </c>
      <c r="D35" s="42">
        <f t="shared" ref="D35:D40" si="6">D15+H15+L15+P15+T15+X15</f>
        <v>61036790.019999981</v>
      </c>
      <c r="E35" s="45">
        <f t="shared" ref="E35:E40" si="7">D35/$D$41</f>
        <v>0.6949075880909108</v>
      </c>
      <c r="G35" s="5"/>
      <c r="H35" s="134" t="str">
        <f>B13</f>
        <v>Obres</v>
      </c>
      <c r="I35" s="135"/>
      <c r="J35" s="97">
        <f>B21</f>
        <v>140</v>
      </c>
      <c r="K35" s="26">
        <f>J35/$J$41</f>
        <v>0.11965811965811966</v>
      </c>
      <c r="L35" s="42">
        <f>D21</f>
        <v>6179321.71</v>
      </c>
      <c r="M35" s="45">
        <f>L35/$L$41</f>
        <v>7.0351955666850527E-2</v>
      </c>
      <c r="Z35" s="11"/>
      <c r="AA35" s="11"/>
      <c r="AB35" s="21"/>
      <c r="AC35" s="11"/>
    </row>
    <row r="36" spans="1:30" ht="35.15" customHeight="1" x14ac:dyDescent="0.25">
      <c r="A36" s="58" t="str">
        <f>A16</f>
        <v>Restringits</v>
      </c>
      <c r="B36" s="47">
        <f t="shared" si="4"/>
        <v>0</v>
      </c>
      <c r="C36" s="26">
        <f t="shared" si="5"/>
        <v>0</v>
      </c>
      <c r="D36" s="42">
        <f t="shared" si="6"/>
        <v>0</v>
      </c>
      <c r="E36" s="45">
        <f t="shared" si="7"/>
        <v>0</v>
      </c>
      <c r="G36" s="5"/>
      <c r="H36" s="134" t="str">
        <f>F13</f>
        <v>Serveis</v>
      </c>
      <c r="I36" s="135"/>
      <c r="J36" s="97">
        <f>F21</f>
        <v>832</v>
      </c>
      <c r="K36" s="26">
        <f t="shared" ref="K36:K40" si="8">J36/$J$41</f>
        <v>0.71111111111111114</v>
      </c>
      <c r="L36" s="42">
        <f>H21</f>
        <v>69333094.449999973</v>
      </c>
      <c r="M36" s="45">
        <f t="shared" ref="M36:M40" si="9">L36/$L$41</f>
        <v>0.78936152152401173</v>
      </c>
    </row>
    <row r="37" spans="1:30" ht="35.15" customHeight="1" x14ac:dyDescent="0.25">
      <c r="A37" s="58" t="str">
        <f t="shared" ref="A37:A39" si="10">A17</f>
        <v>Negociats</v>
      </c>
      <c r="B37" s="47">
        <f t="shared" si="4"/>
        <v>18</v>
      </c>
      <c r="C37" s="26">
        <f t="shared" si="5"/>
        <v>1.5384615384615385E-2</v>
      </c>
      <c r="D37" s="42">
        <f t="shared" si="6"/>
        <v>3310304.55</v>
      </c>
      <c r="E37" s="45">
        <f t="shared" si="7"/>
        <v>3.7688019798110414E-2</v>
      </c>
      <c r="G37" s="5"/>
      <c r="H37" s="134" t="str">
        <f>J13</f>
        <v>Subministraments</v>
      </c>
      <c r="I37" s="135"/>
      <c r="J37" s="97">
        <f>J21</f>
        <v>182</v>
      </c>
      <c r="K37" s="26">
        <f t="shared" si="8"/>
        <v>0.15555555555555556</v>
      </c>
      <c r="L37" s="42">
        <f>L21</f>
        <v>11670768.609999999</v>
      </c>
      <c r="M37" s="45">
        <f t="shared" si="9"/>
        <v>0.13287241454350346</v>
      </c>
    </row>
    <row r="38" spans="1:30" ht="35.15" customHeight="1" x14ac:dyDescent="0.25">
      <c r="A38" s="58" t="str">
        <f t="shared" si="10"/>
        <v>Derivats d'acords marc</v>
      </c>
      <c r="B38" s="47">
        <f t="shared" si="4"/>
        <v>75</v>
      </c>
      <c r="C38" s="26">
        <f t="shared" si="5"/>
        <v>6.4102564102564097E-2</v>
      </c>
      <c r="D38" s="42">
        <f t="shared" si="6"/>
        <v>4281290.9799999995</v>
      </c>
      <c r="E38" s="45">
        <f t="shared" si="7"/>
        <v>4.8742759700376073E-2</v>
      </c>
      <c r="G38" s="5"/>
      <c r="H38" s="134" t="str">
        <f>N13</f>
        <v>Gestió Serveis Públics / 
Concessions de serveis</v>
      </c>
      <c r="I38" s="135"/>
      <c r="J38" s="97">
        <f>N21</f>
        <v>14</v>
      </c>
      <c r="K38" s="26">
        <f t="shared" si="8"/>
        <v>1.1965811965811967E-2</v>
      </c>
      <c r="L38" s="42">
        <f>P21</f>
        <v>611325.34</v>
      </c>
      <c r="M38" s="45">
        <f t="shared" si="9"/>
        <v>6.9599763916001582E-3</v>
      </c>
    </row>
    <row r="39" spans="1:30" ht="35.15" customHeight="1" x14ac:dyDescent="0.25">
      <c r="A39" s="58" t="str">
        <f t="shared" si="10"/>
        <v xml:space="preserve">Menors </v>
      </c>
      <c r="B39" s="47">
        <f t="shared" si="4"/>
        <v>981</v>
      </c>
      <c r="C39" s="26">
        <f t="shared" si="5"/>
        <v>0.83846153846153848</v>
      </c>
      <c r="D39" s="42">
        <f t="shared" si="6"/>
        <v>14099406.210000006</v>
      </c>
      <c r="E39" s="45">
        <f t="shared" si="7"/>
        <v>0.16052260218295664</v>
      </c>
      <c r="G39" s="5"/>
      <c r="H39" s="134" t="str">
        <f>R13</f>
        <v>Administratius especials</v>
      </c>
      <c r="I39" s="135"/>
      <c r="J39" s="97">
        <f>R21</f>
        <v>0</v>
      </c>
      <c r="K39" s="26">
        <f t="shared" si="8"/>
        <v>0</v>
      </c>
      <c r="L39" s="42">
        <f>T21</f>
        <v>0</v>
      </c>
      <c r="M39" s="45">
        <f t="shared" si="9"/>
        <v>0</v>
      </c>
    </row>
    <row r="40" spans="1:30" ht="43.5" customHeight="1" x14ac:dyDescent="0.25">
      <c r="A40" s="88" t="str">
        <f>A20</f>
        <v>* Menors derivats autorització genèrica de despesa</v>
      </c>
      <c r="B40" s="47">
        <f t="shared" si="4"/>
        <v>0</v>
      </c>
      <c r="C40" s="26">
        <f t="shared" si="5"/>
        <v>0</v>
      </c>
      <c r="D40" s="42">
        <f t="shared" si="6"/>
        <v>5106606.7499999944</v>
      </c>
      <c r="E40" s="45">
        <f t="shared" si="7"/>
        <v>5.8139030227646001E-2</v>
      </c>
      <c r="G40" s="5"/>
      <c r="H40" s="134" t="str">
        <f>V13</f>
        <v>Privats de l'Administració</v>
      </c>
      <c r="I40" s="135"/>
      <c r="J40" s="97">
        <f>V21</f>
        <v>2</v>
      </c>
      <c r="K40" s="26">
        <f t="shared" si="8"/>
        <v>1.7094017094017094E-3</v>
      </c>
      <c r="L40" s="42">
        <f>X21</f>
        <v>39888.400000000001</v>
      </c>
      <c r="M40" s="45">
        <f t="shared" si="9"/>
        <v>4.5413187403405166E-4</v>
      </c>
      <c r="Z40"/>
      <c r="AB40" s="5"/>
      <c r="AC40" s="13"/>
      <c r="AD40" s="5"/>
    </row>
    <row r="41" spans="1:30" ht="35.15" customHeight="1" thickBot="1" x14ac:dyDescent="0.3">
      <c r="A41" s="60" t="s">
        <v>23</v>
      </c>
      <c r="B41" s="83">
        <f>SUM(B35:B40)</f>
        <v>1170</v>
      </c>
      <c r="C41" s="61">
        <f>SUM(C35:C40)</f>
        <v>1</v>
      </c>
      <c r="D41" s="62">
        <f>SUM(D35:D40)</f>
        <v>87834398.50999999</v>
      </c>
      <c r="E41" s="63">
        <f>SUM(E35:E40)</f>
        <v>1</v>
      </c>
      <c r="G41" s="5"/>
      <c r="H41" s="136" t="s">
        <v>23</v>
      </c>
      <c r="I41" s="137"/>
      <c r="J41" s="98">
        <f>SUM(J35:J40)</f>
        <v>1170</v>
      </c>
      <c r="K41" s="61">
        <f>SUM(K35:K40)</f>
        <v>1</v>
      </c>
      <c r="L41" s="62">
        <f>SUM(L35:L40)</f>
        <v>87834398.509999976</v>
      </c>
      <c r="M41" s="63">
        <f>SUM(M35:M40)</f>
        <v>1</v>
      </c>
      <c r="Z41"/>
      <c r="AB41" s="5"/>
      <c r="AC41" s="13"/>
      <c r="AD41" s="5"/>
    </row>
  </sheetData>
  <mergeCells count="20">
    <mergeCell ref="A32:A34"/>
    <mergeCell ref="B32:E33"/>
    <mergeCell ref="J32:M33"/>
    <mergeCell ref="H32:I34"/>
    <mergeCell ref="A23:N25"/>
    <mergeCell ref="B12:Y12"/>
    <mergeCell ref="A13:A14"/>
    <mergeCell ref="B13:E13"/>
    <mergeCell ref="F13:I13"/>
    <mergeCell ref="J13:M13"/>
    <mergeCell ref="N13:Q13"/>
    <mergeCell ref="R13:U13"/>
    <mergeCell ref="V13:Y13"/>
    <mergeCell ref="H40:I40"/>
    <mergeCell ref="H41:I41"/>
    <mergeCell ref="H35:I35"/>
    <mergeCell ref="H36:I36"/>
    <mergeCell ref="H37:I37"/>
    <mergeCell ref="H38:I38"/>
    <mergeCell ref="H39:I39"/>
  </mergeCells>
  <pageMargins left="0.39370078740157483" right="9.8425196850393706E-2" top="0.55118110236220474" bottom="0.55118110236220474" header="0.31496062992125984" footer="0.31496062992125984"/>
  <pageSetup paperSize="8" scale="58" orientation="landscape" r:id="rId1"/>
  <headerFooter>
    <oddFooter>&amp;R&amp;Z&amp;F</oddFooter>
  </headerFooter>
  <ignoredErrors>
    <ignoredError sqref="C35:C36 C37:C38 C39:C40 K35:K40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3">
    <tabColor theme="8" tint="0.59999389629810485"/>
  </sheetPr>
  <dimension ref="A1:AC46"/>
  <sheetViews>
    <sheetView showZeros="0" zoomScale="85" zoomScaleNormal="85" workbookViewId="0">
      <selection activeCell="J8" sqref="J8"/>
    </sheetView>
  </sheetViews>
  <sheetFormatPr defaultRowHeight="14.3" x14ac:dyDescent="0.25"/>
  <cols>
    <col min="1" max="1" width="28.75" customWidth="1"/>
    <col min="2" max="2" width="11.75" style="5" customWidth="1"/>
    <col min="3" max="3" width="12.375" customWidth="1"/>
    <col min="4" max="4" width="18.375" customWidth="1"/>
    <col min="5" max="5" width="12.625" customWidth="1"/>
    <col min="6" max="6" width="11.875" style="5" customWidth="1"/>
    <col min="7" max="7" width="11.25" customWidth="1"/>
    <col min="8" max="8" width="18.875" customWidth="1"/>
    <col min="9" max="9" width="12.375" customWidth="1"/>
    <col min="10" max="10" width="12.25" style="5" customWidth="1"/>
    <col min="11" max="11" width="12" customWidth="1"/>
    <col min="12" max="12" width="17.75" customWidth="1"/>
    <col min="13" max="13" width="11.875" customWidth="1"/>
    <col min="14" max="14" width="10.875" customWidth="1"/>
    <col min="15" max="15" width="11.375" customWidth="1"/>
    <col min="16" max="16" width="12.125" customWidth="1"/>
    <col min="17" max="17" width="11.875" customWidth="1"/>
    <col min="18" max="18" width="9.125" customWidth="1"/>
    <col min="19" max="19" width="11.25" customWidth="1"/>
    <col min="20" max="20" width="9.25" customWidth="1"/>
    <col min="21" max="21" width="9.125" customWidth="1"/>
    <col min="22" max="22" width="10.375" customWidth="1"/>
    <col min="23" max="23" width="11.875" customWidth="1"/>
    <col min="24" max="24" width="13.375" customWidth="1"/>
    <col min="25" max="25" width="9.875" customWidth="1"/>
    <col min="26" max="26" width="13" customWidth="1"/>
    <col min="27" max="27" width="9.75" customWidth="1"/>
  </cols>
  <sheetData>
    <row r="1" spans="1:25" ht="14.95" x14ac:dyDescent="0.25">
      <c r="A1" s="1"/>
      <c r="B1" s="4"/>
      <c r="C1" s="1"/>
      <c r="D1" s="1"/>
      <c r="E1" s="1"/>
      <c r="F1" s="4"/>
      <c r="G1" s="1"/>
      <c r="H1" s="1"/>
      <c r="I1" s="1"/>
    </row>
    <row r="2" spans="1:25" ht="14.95" x14ac:dyDescent="0.25">
      <c r="A2" s="1"/>
      <c r="B2" s="4"/>
      <c r="C2" s="1"/>
      <c r="D2" s="1"/>
      <c r="E2" s="1"/>
      <c r="F2" s="4"/>
      <c r="G2" s="1"/>
      <c r="H2" s="1"/>
      <c r="I2" s="1"/>
    </row>
    <row r="3" spans="1:25" ht="14.95" x14ac:dyDescent="0.25">
      <c r="A3" s="1"/>
      <c r="B3" s="4"/>
      <c r="C3" s="1"/>
      <c r="D3" s="1"/>
      <c r="E3" s="1"/>
      <c r="F3" s="4"/>
      <c r="G3" s="1"/>
      <c r="H3" s="1"/>
      <c r="I3" s="1"/>
    </row>
    <row r="4" spans="1:25" ht="14.95" x14ac:dyDescent="0.25">
      <c r="A4" s="1"/>
      <c r="B4" s="4"/>
      <c r="C4" s="1"/>
      <c r="D4" s="1"/>
      <c r="E4" s="1"/>
      <c r="F4" s="4"/>
      <c r="G4" s="1"/>
      <c r="H4" s="1"/>
      <c r="I4" s="1"/>
    </row>
    <row r="5" spans="1:25" ht="9.6999999999999993" customHeight="1" x14ac:dyDescent="0.25">
      <c r="A5" s="1"/>
      <c r="B5" s="4"/>
      <c r="C5" s="1"/>
      <c r="D5" s="1"/>
      <c r="E5" s="1"/>
      <c r="F5" s="4"/>
      <c r="G5" s="1"/>
      <c r="H5" s="1"/>
      <c r="I5" s="1"/>
    </row>
    <row r="6" spans="1:25" ht="30.75" customHeight="1" x14ac:dyDescent="0.25">
      <c r="A6" s="10" t="s">
        <v>43</v>
      </c>
      <c r="B6" s="4"/>
      <c r="C6" s="1"/>
      <c r="D6" s="1"/>
      <c r="E6" s="1"/>
      <c r="F6" s="4"/>
      <c r="G6" s="1"/>
      <c r="H6" s="1"/>
      <c r="I6" s="1"/>
    </row>
    <row r="7" spans="1:25" ht="30.75" customHeight="1" x14ac:dyDescent="0.25">
      <c r="A7" s="2" t="s">
        <v>24</v>
      </c>
      <c r="B7" s="4"/>
      <c r="C7" s="1"/>
      <c r="D7" s="1"/>
      <c r="E7" s="1"/>
      <c r="F7" s="4"/>
      <c r="G7" s="1"/>
      <c r="H7" s="1"/>
      <c r="I7" s="1"/>
    </row>
    <row r="8" spans="1:25" ht="15.8" customHeight="1" x14ac:dyDescent="0.25">
      <c r="A8" s="2"/>
      <c r="B8" s="4"/>
      <c r="C8" s="1"/>
      <c r="D8" s="1"/>
      <c r="E8" s="1"/>
      <c r="F8" s="4"/>
      <c r="G8" s="1"/>
      <c r="H8" s="1"/>
      <c r="I8" s="1"/>
    </row>
    <row r="9" spans="1:25" s="1" customFormat="1" ht="24.8" customHeight="1" x14ac:dyDescent="0.3">
      <c r="A9" s="7" t="s">
        <v>30</v>
      </c>
      <c r="B9" s="65"/>
      <c r="C9" s="66"/>
      <c r="D9" s="66"/>
      <c r="E9" s="6"/>
      <c r="F9" s="25" t="s">
        <v>34</v>
      </c>
      <c r="J9" s="4"/>
    </row>
    <row r="10" spans="1:25" s="1" customFormat="1" ht="14.95" x14ac:dyDescent="0.25">
      <c r="B10" s="4"/>
      <c r="F10" s="4"/>
      <c r="J10" s="4"/>
    </row>
    <row r="11" spans="1:25" s="1" customFormat="1" ht="16.5" customHeight="1" thickBot="1" x14ac:dyDescent="0.3">
      <c r="B11" s="4"/>
      <c r="F11" s="4"/>
      <c r="J11" s="4"/>
    </row>
    <row r="12" spans="1:25" ht="39.1" customHeight="1" thickBot="1" x14ac:dyDescent="0.3">
      <c r="A12" s="3"/>
      <c r="B12" s="156" t="s">
        <v>9</v>
      </c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8"/>
    </row>
    <row r="13" spans="1:25" ht="30.1" customHeight="1" thickBot="1" x14ac:dyDescent="0.3">
      <c r="A13" s="159" t="s">
        <v>15</v>
      </c>
      <c r="B13" s="161" t="s">
        <v>6</v>
      </c>
      <c r="C13" s="162"/>
      <c r="D13" s="162"/>
      <c r="E13" s="163"/>
      <c r="F13" s="162" t="s">
        <v>4</v>
      </c>
      <c r="G13" s="162"/>
      <c r="H13" s="162"/>
      <c r="I13" s="163"/>
      <c r="J13" s="162" t="s">
        <v>5</v>
      </c>
      <c r="K13" s="162"/>
      <c r="L13" s="162"/>
      <c r="M13" s="163"/>
      <c r="N13" s="162" t="s">
        <v>14</v>
      </c>
      <c r="O13" s="162"/>
      <c r="P13" s="162"/>
      <c r="Q13" s="163"/>
      <c r="R13" s="162" t="s">
        <v>7</v>
      </c>
      <c r="S13" s="162"/>
      <c r="T13" s="162"/>
      <c r="U13" s="163"/>
      <c r="V13" s="162" t="s">
        <v>8</v>
      </c>
      <c r="W13" s="162"/>
      <c r="X13" s="162"/>
      <c r="Y13" s="163"/>
    </row>
    <row r="14" spans="1:25" ht="30.1" customHeight="1" thickBot="1" x14ac:dyDescent="0.3">
      <c r="A14" s="160"/>
      <c r="B14" s="70" t="s">
        <v>10</v>
      </c>
      <c r="C14" s="71" t="s">
        <v>12</v>
      </c>
      <c r="D14" s="72" t="s">
        <v>11</v>
      </c>
      <c r="E14" s="73" t="s">
        <v>13</v>
      </c>
      <c r="F14" s="74" t="s">
        <v>10</v>
      </c>
      <c r="G14" s="71" t="s">
        <v>12</v>
      </c>
      <c r="H14" s="72" t="s">
        <v>11</v>
      </c>
      <c r="I14" s="73" t="s">
        <v>13</v>
      </c>
      <c r="J14" s="74" t="s">
        <v>10</v>
      </c>
      <c r="K14" s="71" t="s">
        <v>12</v>
      </c>
      <c r="L14" s="72" t="s">
        <v>11</v>
      </c>
      <c r="M14" s="73" t="s">
        <v>13</v>
      </c>
      <c r="N14" s="74" t="s">
        <v>10</v>
      </c>
      <c r="O14" s="71" t="s">
        <v>12</v>
      </c>
      <c r="P14" s="72" t="s">
        <v>11</v>
      </c>
      <c r="Q14" s="73" t="s">
        <v>13</v>
      </c>
      <c r="R14" s="74" t="s">
        <v>10</v>
      </c>
      <c r="S14" s="71" t="s">
        <v>12</v>
      </c>
      <c r="T14" s="72" t="s">
        <v>11</v>
      </c>
      <c r="U14" s="73" t="s">
        <v>13</v>
      </c>
      <c r="V14" s="74" t="s">
        <v>10</v>
      </c>
      <c r="W14" s="71" t="s">
        <v>12</v>
      </c>
      <c r="X14" s="72" t="s">
        <v>11</v>
      </c>
      <c r="Y14" s="73" t="s">
        <v>13</v>
      </c>
    </row>
    <row r="15" spans="1:25" s="22" customFormat="1" ht="35.15" customHeight="1" x14ac:dyDescent="0.2">
      <c r="A15" s="52" t="s">
        <v>2</v>
      </c>
      <c r="B15" s="47">
        <v>24</v>
      </c>
      <c r="C15" s="28">
        <f t="shared" ref="C15:C20" si="0">IF($B$21,B15/$B$21,"")</f>
        <v>0.20338983050847459</v>
      </c>
      <c r="D15" s="27">
        <v>4623716.8100000005</v>
      </c>
      <c r="E15" s="46">
        <f t="shared" ref="E15:E20" si="1">IF($D$21,D15/$D$21,"")</f>
        <v>0.56473267743008859</v>
      </c>
      <c r="F15" s="47">
        <v>35</v>
      </c>
      <c r="G15" s="28">
        <f t="shared" ref="G15:G20" si="2">IF($F$21,F15/$F$21,"")</f>
        <v>5.9829059829059832E-2</v>
      </c>
      <c r="H15" s="27">
        <v>4514764.54</v>
      </c>
      <c r="I15" s="46">
        <f>IF($H$21,H15/$H$21,"")</f>
        <v>0.2797835897960057</v>
      </c>
      <c r="J15" s="47">
        <v>14</v>
      </c>
      <c r="K15" s="28">
        <f t="shared" ref="K15:K20" si="3">IF($J$21,J15/$J$21,"")</f>
        <v>7.7348066298342538E-2</v>
      </c>
      <c r="L15" s="27">
        <v>898784.15999999992</v>
      </c>
      <c r="M15" s="46">
        <f t="shared" ref="M15:M20" si="4">IF($L$21,L15/$L$21,"")</f>
        <v>0.33539196404379545</v>
      </c>
      <c r="N15" s="47"/>
      <c r="O15" s="28" t="str">
        <f t="shared" ref="O15:O20" si="5">IF($N$21,N15/$N$21,"")</f>
        <v/>
      </c>
      <c r="P15" s="27"/>
      <c r="Q15" s="46" t="str">
        <f t="shared" ref="Q15:Q20" si="6">IF($P$21,P15/$P$21,"")</f>
        <v/>
      </c>
      <c r="R15" s="47"/>
      <c r="S15" s="28" t="str">
        <f t="shared" ref="S15:S20" si="7">IF($R$21,R15/$R$21,"")</f>
        <v/>
      </c>
      <c r="T15" s="27"/>
      <c r="U15" s="46" t="str">
        <f t="shared" ref="U15:U20" si="8">IF($T$21,T15/$T$21,"")</f>
        <v/>
      </c>
      <c r="V15" s="47"/>
      <c r="W15" s="28">
        <f t="shared" ref="W15:W20" si="9">IF($V$21,V15/$V$21,"")</f>
        <v>0</v>
      </c>
      <c r="X15" s="27"/>
      <c r="Y15" s="46">
        <f t="shared" ref="Y15:Y20" si="10">IF($X$21,X15/$X$21,"")</f>
        <v>0</v>
      </c>
    </row>
    <row r="16" spans="1:25" s="22" customFormat="1" ht="35.15" customHeight="1" x14ac:dyDescent="0.2">
      <c r="A16" s="53" t="s">
        <v>3</v>
      </c>
      <c r="B16" s="47"/>
      <c r="C16" s="28">
        <f t="shared" si="0"/>
        <v>0</v>
      </c>
      <c r="D16" s="27"/>
      <c r="E16" s="46">
        <f t="shared" si="1"/>
        <v>0</v>
      </c>
      <c r="F16" s="47"/>
      <c r="G16" s="28">
        <f t="shared" si="2"/>
        <v>0</v>
      </c>
      <c r="H16" s="27"/>
      <c r="I16" s="46">
        <f t="shared" ref="I16:I20" si="11">IF($H$21,H16/$H$21,"")</f>
        <v>0</v>
      </c>
      <c r="J16" s="47"/>
      <c r="K16" s="28">
        <f t="shared" si="3"/>
        <v>0</v>
      </c>
      <c r="L16" s="27"/>
      <c r="M16" s="46">
        <f t="shared" si="4"/>
        <v>0</v>
      </c>
      <c r="N16" s="47"/>
      <c r="O16" s="28" t="str">
        <f t="shared" si="5"/>
        <v/>
      </c>
      <c r="P16" s="27"/>
      <c r="Q16" s="46" t="str">
        <f t="shared" si="6"/>
        <v/>
      </c>
      <c r="R16" s="47"/>
      <c r="S16" s="28" t="str">
        <f t="shared" si="7"/>
        <v/>
      </c>
      <c r="T16" s="27"/>
      <c r="U16" s="46" t="str">
        <f t="shared" si="8"/>
        <v/>
      </c>
      <c r="V16" s="47"/>
      <c r="W16" s="28">
        <f t="shared" si="9"/>
        <v>0</v>
      </c>
      <c r="X16" s="27"/>
      <c r="Y16" s="46">
        <f t="shared" si="10"/>
        <v>0</v>
      </c>
    </row>
    <row r="17" spans="1:29" s="68" customFormat="1" ht="35.15" customHeight="1" x14ac:dyDescent="0.2">
      <c r="A17" s="53" t="s">
        <v>1</v>
      </c>
      <c r="B17" s="47"/>
      <c r="C17" s="28">
        <f t="shared" si="0"/>
        <v>0</v>
      </c>
      <c r="D17" s="27"/>
      <c r="E17" s="46">
        <f t="shared" si="1"/>
        <v>0</v>
      </c>
      <c r="F17" s="47">
        <v>4</v>
      </c>
      <c r="G17" s="28">
        <f t="shared" si="2"/>
        <v>6.8376068376068376E-3</v>
      </c>
      <c r="H17" s="27">
        <v>553014.18000000005</v>
      </c>
      <c r="I17" s="46">
        <f t="shared" si="11"/>
        <v>3.427073352722277E-2</v>
      </c>
      <c r="J17" s="47"/>
      <c r="K17" s="28">
        <f t="shared" si="3"/>
        <v>0</v>
      </c>
      <c r="L17" s="27"/>
      <c r="M17" s="46">
        <f t="shared" si="4"/>
        <v>0</v>
      </c>
      <c r="N17" s="47"/>
      <c r="O17" s="28" t="str">
        <f t="shared" si="5"/>
        <v/>
      </c>
      <c r="P17" s="27"/>
      <c r="Q17" s="46" t="str">
        <f t="shared" si="6"/>
        <v/>
      </c>
      <c r="R17" s="47"/>
      <c r="S17" s="28" t="str">
        <f t="shared" si="7"/>
        <v/>
      </c>
      <c r="T17" s="27"/>
      <c r="U17" s="46" t="str">
        <f t="shared" si="8"/>
        <v/>
      </c>
      <c r="V17" s="47">
        <v>1</v>
      </c>
      <c r="W17" s="28">
        <f t="shared" si="9"/>
        <v>1</v>
      </c>
      <c r="X17" s="27">
        <v>7260</v>
      </c>
      <c r="Y17" s="46">
        <f t="shared" si="10"/>
        <v>1</v>
      </c>
      <c r="Z17" s="67"/>
    </row>
    <row r="18" spans="1:29" s="68" customFormat="1" ht="35.15" customHeight="1" x14ac:dyDescent="0.2">
      <c r="A18" s="54" t="s">
        <v>0</v>
      </c>
      <c r="B18" s="47"/>
      <c r="C18" s="28">
        <f t="shared" si="0"/>
        <v>0</v>
      </c>
      <c r="D18" s="27"/>
      <c r="E18" s="46">
        <f t="shared" si="1"/>
        <v>0</v>
      </c>
      <c r="F18" s="47">
        <v>22</v>
      </c>
      <c r="G18" s="28">
        <f t="shared" si="2"/>
        <v>3.7606837606837605E-2</v>
      </c>
      <c r="H18" s="27">
        <v>1996236.5</v>
      </c>
      <c r="I18" s="46">
        <f t="shared" si="11"/>
        <v>0.12370838148999332</v>
      </c>
      <c r="J18" s="47">
        <v>30</v>
      </c>
      <c r="K18" s="28">
        <f t="shared" si="3"/>
        <v>0.16574585635359115</v>
      </c>
      <c r="L18" s="27">
        <v>213962.43000000002</v>
      </c>
      <c r="M18" s="46">
        <f t="shared" si="4"/>
        <v>7.9842617196639432E-2</v>
      </c>
      <c r="N18" s="47"/>
      <c r="O18" s="28" t="str">
        <f t="shared" si="5"/>
        <v/>
      </c>
      <c r="P18" s="27"/>
      <c r="Q18" s="46" t="str">
        <f t="shared" si="6"/>
        <v/>
      </c>
      <c r="R18" s="47"/>
      <c r="S18" s="28" t="str">
        <f t="shared" si="7"/>
        <v/>
      </c>
      <c r="T18" s="27"/>
      <c r="U18" s="46" t="str">
        <f t="shared" si="8"/>
        <v/>
      </c>
      <c r="V18" s="47"/>
      <c r="W18" s="28">
        <f t="shared" si="9"/>
        <v>0</v>
      </c>
      <c r="X18" s="27"/>
      <c r="Y18" s="46">
        <f t="shared" si="10"/>
        <v>0</v>
      </c>
    </row>
    <row r="19" spans="1:29" s="22" customFormat="1" ht="35.15" customHeight="1" x14ac:dyDescent="0.2">
      <c r="A19" s="53" t="s">
        <v>16</v>
      </c>
      <c r="B19" s="47">
        <v>94</v>
      </c>
      <c r="C19" s="28">
        <f t="shared" si="0"/>
        <v>0.79661016949152541</v>
      </c>
      <c r="D19" s="27">
        <v>3387197.3699999987</v>
      </c>
      <c r="E19" s="46">
        <f t="shared" si="1"/>
        <v>0.41370635753625523</v>
      </c>
      <c r="F19" s="47">
        <v>524</v>
      </c>
      <c r="G19" s="28">
        <f t="shared" si="2"/>
        <v>0.89572649572649576</v>
      </c>
      <c r="H19" s="27">
        <v>5601012.1099999957</v>
      </c>
      <c r="I19" s="46">
        <f t="shared" si="11"/>
        <v>0.3470992253843429</v>
      </c>
      <c r="J19" s="47">
        <v>137</v>
      </c>
      <c r="K19" s="28">
        <f t="shared" si="3"/>
        <v>0.75690607734806625</v>
      </c>
      <c r="L19" s="27">
        <v>1135543.22</v>
      </c>
      <c r="M19" s="46">
        <f t="shared" si="4"/>
        <v>0.42374141397019699</v>
      </c>
      <c r="N19" s="47"/>
      <c r="O19" s="28" t="str">
        <f t="shared" si="5"/>
        <v/>
      </c>
      <c r="P19" s="27"/>
      <c r="Q19" s="46" t="str">
        <f t="shared" si="6"/>
        <v/>
      </c>
      <c r="R19" s="47"/>
      <c r="S19" s="28" t="str">
        <f t="shared" si="7"/>
        <v/>
      </c>
      <c r="T19" s="27"/>
      <c r="U19" s="46" t="str">
        <f t="shared" si="8"/>
        <v/>
      </c>
      <c r="V19" s="47"/>
      <c r="W19" s="28">
        <f t="shared" si="9"/>
        <v>0</v>
      </c>
      <c r="X19" s="27"/>
      <c r="Y19" s="46">
        <f t="shared" si="10"/>
        <v>0</v>
      </c>
    </row>
    <row r="20" spans="1:29" s="68" customFormat="1" ht="41.95" customHeight="1" x14ac:dyDescent="0.2">
      <c r="A20" s="112" t="s">
        <v>19</v>
      </c>
      <c r="B20" s="47"/>
      <c r="C20" s="28">
        <f t="shared" si="0"/>
        <v>0</v>
      </c>
      <c r="D20" s="31">
        <v>176529.17999999996</v>
      </c>
      <c r="E20" s="46">
        <f t="shared" si="1"/>
        <v>2.1560965033656121E-2</v>
      </c>
      <c r="F20" s="47"/>
      <c r="G20" s="28">
        <f t="shared" si="2"/>
        <v>0</v>
      </c>
      <c r="H20" s="31">
        <v>3471603.6399999987</v>
      </c>
      <c r="I20" s="46">
        <f t="shared" si="11"/>
        <v>0.21513806980243536</v>
      </c>
      <c r="J20" s="47"/>
      <c r="K20" s="28">
        <f t="shared" si="3"/>
        <v>0</v>
      </c>
      <c r="L20" s="31">
        <v>431512.49999999977</v>
      </c>
      <c r="M20" s="46">
        <f t="shared" si="4"/>
        <v>0.16102400478936815</v>
      </c>
      <c r="N20" s="47"/>
      <c r="O20" s="28" t="str">
        <f t="shared" si="5"/>
        <v/>
      </c>
      <c r="P20" s="31"/>
      <c r="Q20" s="46" t="str">
        <f t="shared" si="6"/>
        <v/>
      </c>
      <c r="R20" s="47"/>
      <c r="S20" s="28" t="str">
        <f t="shared" si="7"/>
        <v/>
      </c>
      <c r="T20" s="31"/>
      <c r="U20" s="46" t="str">
        <f t="shared" si="8"/>
        <v/>
      </c>
      <c r="V20" s="47"/>
      <c r="W20" s="28">
        <f t="shared" si="9"/>
        <v>0</v>
      </c>
      <c r="X20" s="31"/>
      <c r="Y20" s="46">
        <f t="shared" si="10"/>
        <v>0</v>
      </c>
    </row>
    <row r="21" spans="1:29" s="23" customFormat="1" ht="35.15" customHeight="1" thickBot="1" x14ac:dyDescent="0.3">
      <c r="A21" s="55" t="s">
        <v>20</v>
      </c>
      <c r="B21" s="48">
        <f t="shared" ref="B21:U21" si="12">SUM(B15:B20)</f>
        <v>118</v>
      </c>
      <c r="C21" s="50">
        <f t="shared" si="12"/>
        <v>1</v>
      </c>
      <c r="D21" s="49">
        <f t="shared" si="12"/>
        <v>8187443.3599999994</v>
      </c>
      <c r="E21" s="51">
        <f t="shared" si="12"/>
        <v>1</v>
      </c>
      <c r="F21" s="48">
        <f t="shared" si="12"/>
        <v>585</v>
      </c>
      <c r="G21" s="50">
        <f t="shared" si="12"/>
        <v>1</v>
      </c>
      <c r="H21" s="49">
        <f t="shared" si="12"/>
        <v>16136630.969999993</v>
      </c>
      <c r="I21" s="51">
        <f t="shared" si="12"/>
        <v>1</v>
      </c>
      <c r="J21" s="48">
        <f t="shared" si="12"/>
        <v>181</v>
      </c>
      <c r="K21" s="50">
        <f t="shared" si="12"/>
        <v>1</v>
      </c>
      <c r="L21" s="49">
        <f t="shared" si="12"/>
        <v>2679802.3099999996</v>
      </c>
      <c r="M21" s="51">
        <f t="shared" si="12"/>
        <v>1</v>
      </c>
      <c r="N21" s="48">
        <f t="shared" si="12"/>
        <v>0</v>
      </c>
      <c r="O21" s="50">
        <f t="shared" si="12"/>
        <v>0</v>
      </c>
      <c r="P21" s="49">
        <f t="shared" si="12"/>
        <v>0</v>
      </c>
      <c r="Q21" s="51">
        <f t="shared" si="12"/>
        <v>0</v>
      </c>
      <c r="R21" s="48">
        <f t="shared" si="12"/>
        <v>0</v>
      </c>
      <c r="S21" s="50">
        <f t="shared" si="12"/>
        <v>0</v>
      </c>
      <c r="T21" s="49">
        <f t="shared" si="12"/>
        <v>0</v>
      </c>
      <c r="U21" s="51">
        <f t="shared" si="12"/>
        <v>0</v>
      </c>
      <c r="V21" s="48">
        <f>SUM(V17:V20)</f>
        <v>1</v>
      </c>
      <c r="W21" s="50">
        <f>SUM(W17:W20)</f>
        <v>1</v>
      </c>
      <c r="X21" s="49">
        <f>SUM(X17:X20)</f>
        <v>7260</v>
      </c>
      <c r="Y21" s="51">
        <f>SUM(Y17:Y20)</f>
        <v>1</v>
      </c>
    </row>
    <row r="22" spans="1:29" s="1" customFormat="1" ht="18.7" customHeight="1" x14ac:dyDescent="0.25">
      <c r="B22" s="4"/>
      <c r="F22" s="69"/>
      <c r="J22" s="4"/>
    </row>
    <row r="23" spans="1:29" s="33" customFormat="1" x14ac:dyDescent="0.25">
      <c r="A23" s="138" t="s">
        <v>25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40"/>
      <c r="O23" s="119"/>
      <c r="Z23" s="15"/>
      <c r="AA23" s="15"/>
      <c r="AB23" s="14"/>
      <c r="AC23" s="15"/>
    </row>
    <row r="24" spans="1:29" s="33" customFormat="1" x14ac:dyDescent="0.25">
      <c r="A24" s="141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3"/>
      <c r="O24" s="119"/>
      <c r="Z24" s="11"/>
      <c r="AA24" s="11"/>
      <c r="AB24" s="16"/>
      <c r="AC24" s="11"/>
    </row>
    <row r="25" spans="1:29" s="34" customFormat="1" x14ac:dyDescent="0.25">
      <c r="A25" s="141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3"/>
      <c r="O25" s="119"/>
      <c r="Z25" s="11"/>
      <c r="AA25" s="11"/>
      <c r="AB25" s="16"/>
      <c r="AC25" s="11"/>
    </row>
    <row r="26" spans="1:29" s="35" customFormat="1" ht="20.25" customHeight="1" x14ac:dyDescent="0.25">
      <c r="A26" s="116" t="s">
        <v>18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5"/>
      <c r="O26" s="114"/>
      <c r="Z26" s="11"/>
      <c r="AA26" s="11"/>
      <c r="AB26" s="16"/>
      <c r="AC26" s="11"/>
    </row>
    <row r="27" spans="1:29" s="34" customFormat="1" ht="18.7" customHeight="1" x14ac:dyDescent="0.25">
      <c r="A27" s="89" t="s">
        <v>37</v>
      </c>
      <c r="B27" s="90"/>
      <c r="C27" s="90"/>
      <c r="D27" s="90"/>
      <c r="E27" s="37"/>
      <c r="F27" s="37"/>
      <c r="G27" s="38"/>
      <c r="H27" s="39"/>
      <c r="I27" s="40"/>
      <c r="J27" s="39"/>
      <c r="K27" s="39"/>
      <c r="L27" s="39"/>
      <c r="M27" s="39"/>
      <c r="N27" s="41"/>
      <c r="O27" s="118"/>
      <c r="Z27" s="11"/>
      <c r="AA27" s="11"/>
      <c r="AB27" s="16"/>
      <c r="AC27" s="11"/>
    </row>
    <row r="28" spans="1:29" s="34" customFormat="1" ht="18" customHeight="1" x14ac:dyDescent="0.25">
      <c r="A28" s="120"/>
      <c r="B28" s="120"/>
      <c r="C28" s="120"/>
      <c r="D28" s="120"/>
      <c r="E28" s="121"/>
      <c r="F28" s="121"/>
      <c r="G28" s="122"/>
      <c r="H28" s="118"/>
      <c r="I28" s="117"/>
      <c r="J28" s="118"/>
      <c r="K28" s="118"/>
      <c r="L28" s="118"/>
      <c r="M28" s="118"/>
      <c r="N28" s="118"/>
      <c r="O28" s="118"/>
      <c r="Z28" s="11"/>
      <c r="AA28" s="11"/>
      <c r="AB28" s="16"/>
      <c r="AC28" s="11"/>
    </row>
    <row r="29" spans="1:29" s="84" customFormat="1" ht="20.25" customHeight="1" x14ac:dyDescent="0.25"/>
    <row r="30" spans="1:29" s="84" customFormat="1" ht="20.25" customHeight="1" x14ac:dyDescent="0.25"/>
    <row r="31" spans="1:29" s="84" customFormat="1" ht="20.25" customHeight="1" thickBot="1" x14ac:dyDescent="0.3">
      <c r="A31" s="43" t="str">
        <f>A9</f>
        <v>TERCER TRIMESTRE 2017:     1 de juliol a 30 de setembre de 2017</v>
      </c>
    </row>
    <row r="32" spans="1:29" ht="14.95" customHeight="1" x14ac:dyDescent="0.25">
      <c r="A32" s="144" t="s">
        <v>15</v>
      </c>
      <c r="B32" s="147" t="s">
        <v>17</v>
      </c>
      <c r="C32" s="147"/>
      <c r="D32" s="147"/>
      <c r="E32" s="148"/>
      <c r="G32" s="84"/>
      <c r="H32" s="151" t="s">
        <v>38</v>
      </c>
      <c r="I32" s="152"/>
      <c r="J32" s="147" t="s">
        <v>40</v>
      </c>
      <c r="K32" s="147"/>
      <c r="L32" s="147"/>
      <c r="M32" s="148"/>
      <c r="N32" s="84"/>
    </row>
    <row r="33" spans="1:15" ht="14.95" customHeight="1" thickBot="1" x14ac:dyDescent="0.3">
      <c r="A33" s="145"/>
      <c r="B33" s="149"/>
      <c r="C33" s="149"/>
      <c r="D33" s="149"/>
      <c r="E33" s="150"/>
      <c r="G33" s="84"/>
      <c r="H33" s="153"/>
      <c r="I33" s="154"/>
      <c r="J33" s="149"/>
      <c r="K33" s="149"/>
      <c r="L33" s="149"/>
      <c r="M33" s="150"/>
      <c r="N33" s="84"/>
    </row>
    <row r="34" spans="1:15" ht="50.95" customHeight="1" thickBot="1" x14ac:dyDescent="0.3">
      <c r="A34" s="165"/>
      <c r="B34" s="77" t="s">
        <v>26</v>
      </c>
      <c r="C34" s="75" t="s">
        <v>12</v>
      </c>
      <c r="D34" s="72" t="s">
        <v>28</v>
      </c>
      <c r="E34" s="76" t="s">
        <v>13</v>
      </c>
      <c r="G34" s="84"/>
      <c r="H34" s="146"/>
      <c r="I34" s="155"/>
      <c r="J34" s="77" t="s">
        <v>26</v>
      </c>
      <c r="K34" s="75" t="s">
        <v>12</v>
      </c>
      <c r="L34" s="72" t="s">
        <v>28</v>
      </c>
      <c r="M34" s="76" t="s">
        <v>13</v>
      </c>
      <c r="N34" s="84"/>
    </row>
    <row r="35" spans="1:15" ht="34.5" customHeight="1" x14ac:dyDescent="0.25">
      <c r="A35" s="58" t="s">
        <v>2</v>
      </c>
      <c r="B35" s="47">
        <f>B15+F15+J15+N15+R15+V15</f>
        <v>73</v>
      </c>
      <c r="C35" s="26">
        <f t="shared" ref="C35:C40" si="13">B35/$B$41</f>
        <v>8.2485875706214684E-2</v>
      </c>
      <c r="D35" s="42">
        <f>D15+H15+L15+P15+T15+X15</f>
        <v>10037265.510000002</v>
      </c>
      <c r="E35" s="45">
        <f>D35/$D$41</f>
        <v>0.3715973023932696</v>
      </c>
      <c r="G35" s="84"/>
      <c r="H35" s="134" t="str">
        <f>B13</f>
        <v>Obres</v>
      </c>
      <c r="I35" s="135"/>
      <c r="J35" s="97">
        <f>B21</f>
        <v>118</v>
      </c>
      <c r="K35" s="26">
        <f>J35/$J$41</f>
        <v>0.13333333333333333</v>
      </c>
      <c r="L35" s="42">
        <f>D21</f>
        <v>8187443.3599999994</v>
      </c>
      <c r="M35" s="45">
        <f>L35/$L$41</f>
        <v>0.30311361825016492</v>
      </c>
      <c r="N35" s="84"/>
    </row>
    <row r="36" spans="1:15" ht="34.5" customHeight="1" x14ac:dyDescent="0.25">
      <c r="A36" s="57" t="s">
        <v>3</v>
      </c>
      <c r="B36" s="47">
        <f>B16+F16+J16+N16+R16+V16</f>
        <v>0</v>
      </c>
      <c r="C36" s="26">
        <f t="shared" si="13"/>
        <v>0</v>
      </c>
      <c r="D36" s="42">
        <f>D16+H16+L16+P16+T16+X16</f>
        <v>0</v>
      </c>
      <c r="E36" s="45">
        <f t="shared" ref="E36:E37" si="14">D36/$D$41</f>
        <v>0</v>
      </c>
      <c r="G36" s="84"/>
      <c r="H36" s="134" t="str">
        <f>F13</f>
        <v>Serveis</v>
      </c>
      <c r="I36" s="135"/>
      <c r="J36" s="97">
        <f>F21</f>
        <v>585</v>
      </c>
      <c r="K36" s="26">
        <f t="shared" ref="K36:K40" si="15">J36/$J$41</f>
        <v>0.66101694915254239</v>
      </c>
      <c r="L36" s="42">
        <f>H21</f>
        <v>16136630.969999993</v>
      </c>
      <c r="M36" s="45">
        <f t="shared" ref="M36:M40" si="16">L36/$L$41</f>
        <v>0.59740658769996879</v>
      </c>
      <c r="N36" s="84"/>
    </row>
    <row r="37" spans="1:15" ht="34.5" customHeight="1" x14ac:dyDescent="0.25">
      <c r="A37" s="56" t="s">
        <v>1</v>
      </c>
      <c r="B37" s="47">
        <f>B17+F17+J17+N17+R17+V17</f>
        <v>5</v>
      </c>
      <c r="C37" s="26">
        <f t="shared" si="13"/>
        <v>5.6497175141242938E-3</v>
      </c>
      <c r="D37" s="42">
        <f>D17+H17+L17+P17+T17+X17</f>
        <v>560274.18000000005</v>
      </c>
      <c r="E37" s="45">
        <f t="shared" si="14"/>
        <v>2.0742340000987097E-2</v>
      </c>
      <c r="G37" s="84"/>
      <c r="H37" s="134" t="str">
        <f>J13</f>
        <v>Subministraments</v>
      </c>
      <c r="I37" s="135"/>
      <c r="J37" s="97">
        <f>J21</f>
        <v>181</v>
      </c>
      <c r="K37" s="26">
        <f t="shared" si="15"/>
        <v>0.20451977401129945</v>
      </c>
      <c r="L37" s="42">
        <f>L21</f>
        <v>2679802.3099999996</v>
      </c>
      <c r="M37" s="45">
        <f t="shared" si="16"/>
        <v>9.9211016023352389E-2</v>
      </c>
      <c r="N37" s="84"/>
    </row>
    <row r="38" spans="1:15" ht="34.5" customHeight="1" x14ac:dyDescent="0.25">
      <c r="A38" s="58" t="s">
        <v>0</v>
      </c>
      <c r="B38" s="47">
        <f>B18+F18+J18+N18+R18+V18</f>
        <v>52</v>
      </c>
      <c r="C38" s="26">
        <f t="shared" si="13"/>
        <v>5.8757062146892657E-2</v>
      </c>
      <c r="D38" s="42">
        <f>D18+H18+L18+P18+T18+X18</f>
        <v>2210198.9300000002</v>
      </c>
      <c r="E38" s="45">
        <f>D38/$D$41</f>
        <v>8.1825469229865055E-2</v>
      </c>
      <c r="G38" s="84"/>
      <c r="H38" s="134" t="str">
        <f>N13</f>
        <v>Gestió Serveis Públics/Concessions</v>
      </c>
      <c r="I38" s="135"/>
      <c r="J38" s="97">
        <f>N21</f>
        <v>0</v>
      </c>
      <c r="K38" s="26">
        <f t="shared" si="15"/>
        <v>0</v>
      </c>
      <c r="L38" s="42">
        <f>P21</f>
        <v>0</v>
      </c>
      <c r="M38" s="45">
        <f t="shared" si="16"/>
        <v>0</v>
      </c>
      <c r="N38" s="84"/>
    </row>
    <row r="39" spans="1:15" ht="42.8" customHeight="1" x14ac:dyDescent="0.25">
      <c r="A39" s="56" t="s">
        <v>22</v>
      </c>
      <c r="B39" s="47">
        <f t="shared" ref="B39" si="17">B19+F19+J19+N19+R19+V19</f>
        <v>755</v>
      </c>
      <c r="C39" s="26">
        <f t="shared" si="13"/>
        <v>0.85310734463276838</v>
      </c>
      <c r="D39" s="42">
        <f>D19+H19+L19+P19+T19+X19</f>
        <v>10123752.699999996</v>
      </c>
      <c r="E39" s="45">
        <f>D39/$D$41</f>
        <v>0.37479921096722857</v>
      </c>
      <c r="G39" s="84"/>
      <c r="H39" s="134" t="str">
        <f>R13</f>
        <v>Administratius especials</v>
      </c>
      <c r="I39" s="135"/>
      <c r="J39" s="97">
        <f>R21</f>
        <v>0</v>
      </c>
      <c r="K39" s="26">
        <f t="shared" si="15"/>
        <v>0</v>
      </c>
      <c r="L39" s="42">
        <f>T21</f>
        <v>0</v>
      </c>
      <c r="M39" s="45">
        <f t="shared" si="16"/>
        <v>0</v>
      </c>
      <c r="N39" s="84"/>
    </row>
    <row r="40" spans="1:15" ht="34.5" customHeight="1" x14ac:dyDescent="0.25">
      <c r="A40" s="59" t="s">
        <v>19</v>
      </c>
      <c r="B40" s="47">
        <f>B20+F20+J20+N20+R20+V20</f>
        <v>0</v>
      </c>
      <c r="C40" s="26">
        <f t="shared" si="13"/>
        <v>0</v>
      </c>
      <c r="D40" s="42">
        <f t="shared" ref="D40" si="18">D20+H20+L20+P20+T20+X20</f>
        <v>4079645.3199999984</v>
      </c>
      <c r="E40" s="45">
        <f>D40/$D$41</f>
        <v>0.15103567740864976</v>
      </c>
      <c r="G40" s="84"/>
      <c r="H40" s="134" t="str">
        <f>V13</f>
        <v>Privats de l'Administració</v>
      </c>
      <c r="I40" s="135"/>
      <c r="J40" s="97">
        <f>V21</f>
        <v>1</v>
      </c>
      <c r="K40" s="26">
        <f t="shared" si="15"/>
        <v>1.1299435028248588E-3</v>
      </c>
      <c r="L40" s="42">
        <f>X21</f>
        <v>7260</v>
      </c>
      <c r="M40" s="45">
        <f t="shared" si="16"/>
        <v>2.6877802651402986E-4</v>
      </c>
      <c r="N40" s="84"/>
    </row>
    <row r="41" spans="1:15" ht="34.5" customHeight="1" thickBot="1" x14ac:dyDescent="0.3">
      <c r="A41" s="60" t="s">
        <v>23</v>
      </c>
      <c r="B41" s="83">
        <f>SUM(B35:B40)</f>
        <v>885</v>
      </c>
      <c r="C41" s="61">
        <f>SUM(C35:C40)</f>
        <v>1</v>
      </c>
      <c r="D41" s="62">
        <f>SUM(D35:D40)</f>
        <v>27011136.639999993</v>
      </c>
      <c r="E41" s="63">
        <f>SUM(E35:E40)</f>
        <v>1</v>
      </c>
      <c r="G41" s="84"/>
      <c r="H41" s="136" t="s">
        <v>23</v>
      </c>
      <c r="I41" s="137"/>
      <c r="J41" s="98">
        <f>SUM(J35:J40)</f>
        <v>885</v>
      </c>
      <c r="K41" s="61">
        <f>SUM(K35:K40)</f>
        <v>0.99999999999999989</v>
      </c>
      <c r="L41" s="62">
        <f>SUM(L35:L40)</f>
        <v>27011136.639999989</v>
      </c>
      <c r="M41" s="63">
        <f>SUM(M35:M40)</f>
        <v>1</v>
      </c>
      <c r="N41" s="84"/>
    </row>
    <row r="42" spans="1:15" ht="33.799999999999997" customHeight="1" x14ac:dyDescent="0.25"/>
    <row r="43" spans="1:15" ht="35.15" customHeight="1" x14ac:dyDescent="0.25"/>
    <row r="44" spans="1:15" ht="35.15" customHeight="1" x14ac:dyDescent="0.25"/>
    <row r="46" spans="1:15" x14ac:dyDescent="0.25">
      <c r="O46" t="s">
        <v>31</v>
      </c>
    </row>
  </sheetData>
  <mergeCells count="20">
    <mergeCell ref="A23:N25"/>
    <mergeCell ref="B12:Y12"/>
    <mergeCell ref="A13:A14"/>
    <mergeCell ref="B13:E13"/>
    <mergeCell ref="F13:I13"/>
    <mergeCell ref="J13:M13"/>
    <mergeCell ref="N13:Q13"/>
    <mergeCell ref="R13:U13"/>
    <mergeCell ref="V13:Y13"/>
    <mergeCell ref="H39:I39"/>
    <mergeCell ref="H40:I40"/>
    <mergeCell ref="H41:I41"/>
    <mergeCell ref="A32:A34"/>
    <mergeCell ref="B32:E33"/>
    <mergeCell ref="H32:I34"/>
    <mergeCell ref="J32:M33"/>
    <mergeCell ref="H35:I35"/>
    <mergeCell ref="H36:I36"/>
    <mergeCell ref="H37:I37"/>
    <mergeCell ref="H38:I38"/>
  </mergeCells>
  <pageMargins left="0.19685039370078741" right="0" top="0.55118110236220474" bottom="0.55118110236220474" header="0.31496062992125984" footer="0.31496062992125984"/>
  <pageSetup paperSize="8" scale="58" orientation="landscape" r:id="rId1"/>
  <ignoredErrors>
    <ignoredError sqref="C35:C38 C39:C40 K35 K36:K40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4">
    <tabColor theme="8" tint="0.59999389629810485"/>
  </sheetPr>
  <dimension ref="A1:AC43"/>
  <sheetViews>
    <sheetView showZeros="0" zoomScale="91" zoomScaleNormal="91" workbookViewId="0">
      <selection activeCell="H20" sqref="H20"/>
    </sheetView>
  </sheetViews>
  <sheetFormatPr defaultRowHeight="14.3" x14ac:dyDescent="0.25"/>
  <cols>
    <col min="1" max="1" width="28.75" customWidth="1"/>
    <col min="2" max="2" width="11.75" style="5" customWidth="1"/>
    <col min="3" max="3" width="12.375" customWidth="1"/>
    <col min="4" max="4" width="23.25" customWidth="1"/>
    <col min="5" max="5" width="12.625" customWidth="1"/>
    <col min="6" max="6" width="11.875" style="5" customWidth="1"/>
    <col min="7" max="7" width="12" customWidth="1"/>
    <col min="8" max="8" width="18.875" customWidth="1"/>
    <col min="9" max="9" width="11.25" customWidth="1"/>
    <col min="10" max="10" width="11.75" style="5" customWidth="1"/>
    <col min="11" max="11" width="12" customWidth="1"/>
    <col min="12" max="12" width="17.75" customWidth="1"/>
    <col min="13" max="13" width="11.125" customWidth="1"/>
    <col min="14" max="14" width="10.875" customWidth="1"/>
    <col min="15" max="15" width="11.375" customWidth="1"/>
    <col min="16" max="16" width="15.375" customWidth="1"/>
    <col min="17" max="17" width="11.875" customWidth="1"/>
    <col min="18" max="18" width="10.375" customWidth="1"/>
    <col min="19" max="19" width="11.25" customWidth="1"/>
    <col min="20" max="20" width="16.875" customWidth="1"/>
    <col min="21" max="21" width="9.875" customWidth="1"/>
    <col min="22" max="22" width="12.375" customWidth="1"/>
    <col min="23" max="23" width="11.875" customWidth="1"/>
    <col min="24" max="24" width="17.875" customWidth="1"/>
    <col min="25" max="25" width="9.875" customWidth="1"/>
    <col min="26" max="26" width="7.625" customWidth="1"/>
    <col min="27" max="27" width="9.75" customWidth="1"/>
  </cols>
  <sheetData>
    <row r="1" spans="1:25" ht="14.95" x14ac:dyDescent="0.25">
      <c r="A1" s="1"/>
      <c r="B1" s="4"/>
      <c r="C1" s="1"/>
      <c r="D1" s="1"/>
      <c r="E1" s="1"/>
      <c r="F1" s="4"/>
      <c r="G1" s="1"/>
      <c r="H1" s="1"/>
      <c r="I1" s="1"/>
    </row>
    <row r="2" spans="1:25" ht="14.95" x14ac:dyDescent="0.25">
      <c r="A2" s="1"/>
      <c r="B2" s="4"/>
      <c r="C2" s="1"/>
      <c r="D2" s="1"/>
      <c r="E2" s="1"/>
      <c r="F2" s="4"/>
      <c r="G2" s="1"/>
      <c r="H2" s="1"/>
      <c r="I2" s="1"/>
    </row>
    <row r="3" spans="1:25" ht="14.95" x14ac:dyDescent="0.25">
      <c r="A3" s="1"/>
      <c r="B3" s="4"/>
      <c r="C3" s="1"/>
      <c r="D3" s="1"/>
      <c r="E3" s="1"/>
      <c r="F3" s="4"/>
      <c r="G3" s="1"/>
      <c r="H3" s="1"/>
      <c r="I3" s="1"/>
    </row>
    <row r="4" spans="1:25" ht="14.95" x14ac:dyDescent="0.25">
      <c r="A4" s="1"/>
      <c r="B4" s="4"/>
      <c r="C4" s="1"/>
      <c r="D4" s="1"/>
      <c r="E4" s="1"/>
      <c r="F4" s="4"/>
      <c r="G4" s="1"/>
      <c r="H4" s="1"/>
      <c r="I4" s="1"/>
    </row>
    <row r="5" spans="1:25" ht="9.6999999999999993" customHeight="1" x14ac:dyDescent="0.25">
      <c r="A5" s="1"/>
      <c r="B5" s="4"/>
      <c r="C5" s="1"/>
      <c r="D5" s="1"/>
      <c r="E5" s="1"/>
      <c r="F5" s="4"/>
      <c r="G5" s="1"/>
      <c r="H5" s="1"/>
      <c r="I5" s="1"/>
    </row>
    <row r="6" spans="1:25" ht="30.75" customHeight="1" x14ac:dyDescent="0.25">
      <c r="A6" s="10" t="s">
        <v>43</v>
      </c>
      <c r="B6" s="4"/>
      <c r="C6" s="1"/>
      <c r="D6" s="1"/>
      <c r="E6" s="1"/>
      <c r="F6" s="4"/>
      <c r="G6" s="1"/>
      <c r="H6" s="1"/>
      <c r="I6" s="1"/>
    </row>
    <row r="7" spans="1:25" ht="30.75" customHeight="1" x14ac:dyDescent="0.25">
      <c r="A7" s="2" t="s">
        <v>24</v>
      </c>
      <c r="B7" s="4"/>
      <c r="C7" s="1"/>
      <c r="D7" s="1"/>
      <c r="E7" s="1"/>
      <c r="F7" s="4"/>
      <c r="G7" s="1"/>
      <c r="H7" s="1"/>
      <c r="I7" s="1"/>
    </row>
    <row r="8" spans="1:25" ht="6.8" customHeight="1" x14ac:dyDescent="0.25">
      <c r="A8" s="2"/>
      <c r="B8" s="4"/>
      <c r="C8" s="1"/>
      <c r="D8" s="1"/>
      <c r="E8" s="1"/>
      <c r="F8" s="4"/>
      <c r="G8" s="1"/>
      <c r="H8" s="1"/>
      <c r="I8" s="1"/>
    </row>
    <row r="9" spans="1:25" s="1" customFormat="1" ht="24.8" customHeight="1" x14ac:dyDescent="0.3">
      <c r="A9" s="64" t="s">
        <v>33</v>
      </c>
      <c r="B9" s="65"/>
      <c r="C9" s="66"/>
      <c r="D9" s="66"/>
      <c r="E9" s="6"/>
      <c r="F9" s="86" t="s">
        <v>32</v>
      </c>
      <c r="J9" s="4"/>
    </row>
    <row r="10" spans="1:25" s="1" customFormat="1" ht="14.95" x14ac:dyDescent="0.25">
      <c r="B10" s="4"/>
      <c r="F10" s="4"/>
      <c r="J10" s="4"/>
    </row>
    <row r="11" spans="1:25" s="1" customFormat="1" ht="16.5" customHeight="1" thickBot="1" x14ac:dyDescent="0.3">
      <c r="B11" s="4"/>
      <c r="F11" s="4"/>
      <c r="J11" s="4"/>
    </row>
    <row r="12" spans="1:25" ht="39.1" customHeight="1" thickBot="1" x14ac:dyDescent="0.3">
      <c r="A12" s="3"/>
      <c r="B12" s="156" t="s">
        <v>9</v>
      </c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8"/>
    </row>
    <row r="13" spans="1:25" ht="34.5" customHeight="1" thickBot="1" x14ac:dyDescent="0.3">
      <c r="A13" s="159" t="s">
        <v>15</v>
      </c>
      <c r="B13" s="161" t="s">
        <v>6</v>
      </c>
      <c r="C13" s="162"/>
      <c r="D13" s="162"/>
      <c r="E13" s="163"/>
      <c r="F13" s="162" t="s">
        <v>4</v>
      </c>
      <c r="G13" s="162"/>
      <c r="H13" s="162"/>
      <c r="I13" s="163"/>
      <c r="J13" s="162" t="s">
        <v>5</v>
      </c>
      <c r="K13" s="162"/>
      <c r="L13" s="162"/>
      <c r="M13" s="163"/>
      <c r="N13" s="162" t="s">
        <v>14</v>
      </c>
      <c r="O13" s="162"/>
      <c r="P13" s="162"/>
      <c r="Q13" s="163"/>
      <c r="R13" s="162" t="s">
        <v>7</v>
      </c>
      <c r="S13" s="162"/>
      <c r="T13" s="162"/>
      <c r="U13" s="163"/>
      <c r="V13" s="162" t="s">
        <v>8</v>
      </c>
      <c r="W13" s="162"/>
      <c r="X13" s="162"/>
      <c r="Y13" s="163"/>
    </row>
    <row r="14" spans="1:25" ht="30.1" customHeight="1" thickBot="1" x14ac:dyDescent="0.3">
      <c r="A14" s="160"/>
      <c r="B14" s="70" t="s">
        <v>10</v>
      </c>
      <c r="C14" s="71" t="s">
        <v>12</v>
      </c>
      <c r="D14" s="72" t="s">
        <v>11</v>
      </c>
      <c r="E14" s="73" t="s">
        <v>13</v>
      </c>
      <c r="F14" s="74" t="s">
        <v>10</v>
      </c>
      <c r="G14" s="71" t="s">
        <v>12</v>
      </c>
      <c r="H14" s="72" t="s">
        <v>11</v>
      </c>
      <c r="I14" s="73" t="s">
        <v>13</v>
      </c>
      <c r="J14" s="74" t="s">
        <v>10</v>
      </c>
      <c r="K14" s="71" t="s">
        <v>12</v>
      </c>
      <c r="L14" s="72" t="s">
        <v>11</v>
      </c>
      <c r="M14" s="73" t="s">
        <v>13</v>
      </c>
      <c r="N14" s="74" t="s">
        <v>10</v>
      </c>
      <c r="O14" s="71" t="s">
        <v>12</v>
      </c>
      <c r="P14" s="72" t="s">
        <v>11</v>
      </c>
      <c r="Q14" s="73" t="s">
        <v>13</v>
      </c>
      <c r="R14" s="74" t="s">
        <v>10</v>
      </c>
      <c r="S14" s="71" t="s">
        <v>12</v>
      </c>
      <c r="T14" s="72" t="s">
        <v>11</v>
      </c>
      <c r="U14" s="73" t="s">
        <v>13</v>
      </c>
      <c r="V14" s="74" t="s">
        <v>10</v>
      </c>
      <c r="W14" s="71" t="s">
        <v>12</v>
      </c>
      <c r="X14" s="72" t="s">
        <v>11</v>
      </c>
      <c r="Y14" s="73" t="s">
        <v>13</v>
      </c>
    </row>
    <row r="15" spans="1:25" s="22" customFormat="1" ht="35.15" customHeight="1" x14ac:dyDescent="0.2">
      <c r="A15" s="52" t="s">
        <v>2</v>
      </c>
      <c r="B15" s="47">
        <v>21</v>
      </c>
      <c r="C15" s="28">
        <f t="shared" ref="C15:C20" si="0">IF($B$21,B15/$B$21,"")</f>
        <v>7.3426573426573424E-2</v>
      </c>
      <c r="D15" s="27">
        <v>4037716.89</v>
      </c>
      <c r="E15" s="46">
        <f t="shared" ref="E15:E20" si="1">IF($D$21,D15/$D$21,"")</f>
        <v>0.28568422187628412</v>
      </c>
      <c r="F15" s="47">
        <v>72</v>
      </c>
      <c r="G15" s="28">
        <f t="shared" ref="G15:G20" si="2">IF($F$21,F15/$F$21,"")</f>
        <v>6.3886424134871334E-2</v>
      </c>
      <c r="H15" s="27">
        <v>37013390.509999998</v>
      </c>
      <c r="I15" s="46">
        <f t="shared" ref="I15:I20" si="3">IF($H$21,H15/$H$21,"")</f>
        <v>0.54541896858983185</v>
      </c>
      <c r="J15" s="47">
        <v>13</v>
      </c>
      <c r="K15" s="28">
        <f t="shared" ref="K15:K20" si="4">IF($J$21,J15/$J$21,"")</f>
        <v>3.4852546916890083E-2</v>
      </c>
      <c r="L15" s="27">
        <v>13573618.969999999</v>
      </c>
      <c r="M15" s="46">
        <f t="shared" ref="M15:M20" si="5">IF($L$21,L15/$L$21,"")</f>
        <v>0.73690416314976737</v>
      </c>
      <c r="N15" s="47"/>
      <c r="O15" s="28" t="str">
        <f t="shared" ref="O15:O20" si="6">IF($N$21,N15/$N$21,"")</f>
        <v/>
      </c>
      <c r="P15" s="27"/>
      <c r="Q15" s="46" t="str">
        <f t="shared" ref="Q15:Q20" si="7">IF($P$21,P15/$P$21,"")</f>
        <v/>
      </c>
      <c r="R15" s="47"/>
      <c r="S15" s="28" t="str">
        <f t="shared" ref="S15:S20" si="8">IF($R$21,R15/$R$21,"")</f>
        <v/>
      </c>
      <c r="T15" s="27"/>
      <c r="U15" s="46" t="str">
        <f t="shared" ref="U15:U20" si="9">IF($T$21,T15/$T$21,"")</f>
        <v/>
      </c>
      <c r="V15" s="47"/>
      <c r="W15" s="28">
        <f t="shared" ref="W15:W20" si="10">IF($V$21,V15/$V$21,"")</f>
        <v>0</v>
      </c>
      <c r="X15" s="27"/>
      <c r="Y15" s="46">
        <f t="shared" ref="Y15:Y20" si="11">IF($X$21,X15/$X$21,"")</f>
        <v>0</v>
      </c>
    </row>
    <row r="16" spans="1:25" s="22" customFormat="1" ht="35.15" customHeight="1" x14ac:dyDescent="0.2">
      <c r="A16" s="53" t="s">
        <v>3</v>
      </c>
      <c r="B16" s="47"/>
      <c r="C16" s="28">
        <f t="shared" si="0"/>
        <v>0</v>
      </c>
      <c r="D16" s="27"/>
      <c r="E16" s="46">
        <f t="shared" si="1"/>
        <v>0</v>
      </c>
      <c r="F16" s="47"/>
      <c r="G16" s="28">
        <f t="shared" si="2"/>
        <v>0</v>
      </c>
      <c r="H16" s="27"/>
      <c r="I16" s="46">
        <f t="shared" si="3"/>
        <v>0</v>
      </c>
      <c r="J16" s="47"/>
      <c r="K16" s="28">
        <f t="shared" si="4"/>
        <v>0</v>
      </c>
      <c r="L16" s="27"/>
      <c r="M16" s="46">
        <f t="shared" si="5"/>
        <v>0</v>
      </c>
      <c r="N16" s="47"/>
      <c r="O16" s="28" t="str">
        <f t="shared" si="6"/>
        <v/>
      </c>
      <c r="P16" s="27"/>
      <c r="Q16" s="46" t="str">
        <f t="shared" si="7"/>
        <v/>
      </c>
      <c r="R16" s="47"/>
      <c r="S16" s="28" t="str">
        <f t="shared" si="8"/>
        <v/>
      </c>
      <c r="T16" s="27"/>
      <c r="U16" s="46" t="str">
        <f t="shared" si="9"/>
        <v/>
      </c>
      <c r="V16" s="47"/>
      <c r="W16" s="28">
        <f t="shared" si="10"/>
        <v>0</v>
      </c>
      <c r="X16" s="27"/>
      <c r="Y16" s="46">
        <f t="shared" si="11"/>
        <v>0</v>
      </c>
    </row>
    <row r="17" spans="1:29" s="68" customFormat="1" ht="35.15" customHeight="1" x14ac:dyDescent="0.2">
      <c r="A17" s="53" t="s">
        <v>1</v>
      </c>
      <c r="B17" s="47">
        <v>1</v>
      </c>
      <c r="C17" s="28">
        <f t="shared" si="0"/>
        <v>3.4965034965034965E-3</v>
      </c>
      <c r="D17" s="27">
        <v>475856.24</v>
      </c>
      <c r="E17" s="46">
        <f t="shared" si="1"/>
        <v>3.3668685386551288E-2</v>
      </c>
      <c r="F17" s="47">
        <v>9</v>
      </c>
      <c r="G17" s="28">
        <f t="shared" si="2"/>
        <v>7.9858030168589167E-3</v>
      </c>
      <c r="H17" s="27">
        <v>6523908.9900000012</v>
      </c>
      <c r="I17" s="46">
        <f t="shared" si="3"/>
        <v>9.6134497906599156E-2</v>
      </c>
      <c r="J17" s="47">
        <v>2</v>
      </c>
      <c r="K17" s="28">
        <f t="shared" si="4"/>
        <v>5.3619302949061663E-3</v>
      </c>
      <c r="L17" s="27">
        <v>209617.25</v>
      </c>
      <c r="M17" s="46">
        <f t="shared" si="5"/>
        <v>1.1380002970055789E-2</v>
      </c>
      <c r="N17" s="47"/>
      <c r="O17" s="28" t="str">
        <f t="shared" si="6"/>
        <v/>
      </c>
      <c r="P17" s="27"/>
      <c r="Q17" s="46" t="str">
        <f t="shared" si="7"/>
        <v/>
      </c>
      <c r="R17" s="47"/>
      <c r="S17" s="28" t="str">
        <f t="shared" si="8"/>
        <v/>
      </c>
      <c r="T17" s="27"/>
      <c r="U17" s="46" t="str">
        <f t="shared" si="9"/>
        <v/>
      </c>
      <c r="V17" s="47">
        <v>3</v>
      </c>
      <c r="W17" s="28">
        <f t="shared" si="10"/>
        <v>1</v>
      </c>
      <c r="X17" s="27">
        <v>317631.5</v>
      </c>
      <c r="Y17" s="46">
        <f t="shared" si="11"/>
        <v>1</v>
      </c>
    </row>
    <row r="18" spans="1:29" s="68" customFormat="1" ht="35.15" customHeight="1" x14ac:dyDescent="0.2">
      <c r="A18" s="54" t="s">
        <v>0</v>
      </c>
      <c r="B18" s="47"/>
      <c r="C18" s="28">
        <f t="shared" si="0"/>
        <v>0</v>
      </c>
      <c r="D18" s="27"/>
      <c r="E18" s="46">
        <f t="shared" si="1"/>
        <v>0</v>
      </c>
      <c r="F18" s="47">
        <v>74</v>
      </c>
      <c r="G18" s="28">
        <f t="shared" si="2"/>
        <v>6.566104702750665E-2</v>
      </c>
      <c r="H18" s="27">
        <f>3987108.52+1226084.33</f>
        <v>5213192.8499999996</v>
      </c>
      <c r="I18" s="46">
        <f t="shared" si="3"/>
        <v>7.6820151521614435E-2</v>
      </c>
      <c r="J18" s="47">
        <v>84</v>
      </c>
      <c r="K18" s="28">
        <f t="shared" si="4"/>
        <v>0.22520107238605899</v>
      </c>
      <c r="L18" s="27">
        <f>933788.75+153200.76</f>
        <v>1086989.51</v>
      </c>
      <c r="M18" s="46">
        <f t="shared" si="5"/>
        <v>5.9012051022611388E-2</v>
      </c>
      <c r="N18" s="47"/>
      <c r="O18" s="28" t="str">
        <f t="shared" si="6"/>
        <v/>
      </c>
      <c r="P18" s="27"/>
      <c r="Q18" s="46" t="str">
        <f t="shared" si="7"/>
        <v/>
      </c>
      <c r="R18" s="47"/>
      <c r="S18" s="28" t="str">
        <f t="shared" si="8"/>
        <v/>
      </c>
      <c r="T18" s="27"/>
      <c r="U18" s="46" t="str">
        <f t="shared" si="9"/>
        <v/>
      </c>
      <c r="V18" s="47"/>
      <c r="W18" s="28">
        <f t="shared" si="10"/>
        <v>0</v>
      </c>
      <c r="X18" s="27"/>
      <c r="Y18" s="46">
        <f t="shared" si="11"/>
        <v>0</v>
      </c>
    </row>
    <row r="19" spans="1:29" s="22" customFormat="1" ht="35.15" customHeight="1" x14ac:dyDescent="0.2">
      <c r="A19" s="53" t="s">
        <v>16</v>
      </c>
      <c r="B19" s="47">
        <v>264</v>
      </c>
      <c r="C19" s="28">
        <f t="shared" si="0"/>
        <v>0.92307692307692313</v>
      </c>
      <c r="D19" s="27">
        <v>8909295.8300000038</v>
      </c>
      <c r="E19" s="46">
        <f t="shared" si="1"/>
        <v>0.6303674368460177</v>
      </c>
      <c r="F19" s="47">
        <v>972</v>
      </c>
      <c r="G19" s="28">
        <f t="shared" si="2"/>
        <v>0.86246672582076311</v>
      </c>
      <c r="H19" s="27">
        <v>8801840.7899999972</v>
      </c>
      <c r="I19" s="46">
        <f t="shared" si="3"/>
        <v>0.12970146369262484</v>
      </c>
      <c r="J19" s="47">
        <v>274</v>
      </c>
      <c r="K19" s="28">
        <f t="shared" si="4"/>
        <v>0.73458445040214482</v>
      </c>
      <c r="L19" s="27">
        <v>2186676.7499999977</v>
      </c>
      <c r="M19" s="46">
        <f t="shared" si="5"/>
        <v>0.11871345468730228</v>
      </c>
      <c r="N19" s="47"/>
      <c r="O19" s="28" t="str">
        <f t="shared" si="6"/>
        <v/>
      </c>
      <c r="P19" s="27"/>
      <c r="Q19" s="46" t="str">
        <f t="shared" si="7"/>
        <v/>
      </c>
      <c r="R19" s="47"/>
      <c r="S19" s="28" t="str">
        <f t="shared" si="8"/>
        <v/>
      </c>
      <c r="T19" s="27"/>
      <c r="U19" s="46" t="str">
        <f t="shared" si="9"/>
        <v/>
      </c>
      <c r="V19" s="47"/>
      <c r="W19" s="28">
        <f t="shared" si="10"/>
        <v>0</v>
      </c>
      <c r="X19" s="27"/>
      <c r="Y19" s="46">
        <f t="shared" si="11"/>
        <v>0</v>
      </c>
    </row>
    <row r="20" spans="1:29" s="68" customFormat="1" ht="41.95" customHeight="1" x14ac:dyDescent="0.2">
      <c r="A20" s="87" t="s">
        <v>19</v>
      </c>
      <c r="B20" s="47"/>
      <c r="C20" s="28">
        <f t="shared" si="0"/>
        <v>0</v>
      </c>
      <c r="D20" s="31">
        <v>710627.33</v>
      </c>
      <c r="E20" s="46">
        <f t="shared" si="1"/>
        <v>5.0279655891146788E-2</v>
      </c>
      <c r="F20" s="47"/>
      <c r="G20" s="28">
        <f t="shared" si="2"/>
        <v>0</v>
      </c>
      <c r="H20" s="31">
        <v>10309975.730000006</v>
      </c>
      <c r="I20" s="46">
        <f t="shared" si="3"/>
        <v>0.15192491828932972</v>
      </c>
      <c r="J20" s="47"/>
      <c r="K20" s="28">
        <f t="shared" si="4"/>
        <v>0</v>
      </c>
      <c r="L20" s="31">
        <v>1362886.2100000007</v>
      </c>
      <c r="M20" s="46">
        <f t="shared" si="5"/>
        <v>7.3990328170263117E-2</v>
      </c>
      <c r="N20" s="47"/>
      <c r="O20" s="28" t="str">
        <f t="shared" si="6"/>
        <v/>
      </c>
      <c r="P20" s="31"/>
      <c r="Q20" s="46" t="str">
        <f t="shared" si="7"/>
        <v/>
      </c>
      <c r="R20" s="47"/>
      <c r="S20" s="28" t="str">
        <f t="shared" si="8"/>
        <v/>
      </c>
      <c r="T20" s="31"/>
      <c r="U20" s="46" t="str">
        <f t="shared" si="9"/>
        <v/>
      </c>
      <c r="V20" s="47"/>
      <c r="W20" s="28">
        <f t="shared" si="10"/>
        <v>0</v>
      </c>
      <c r="X20" s="31"/>
      <c r="Y20" s="46">
        <f t="shared" si="11"/>
        <v>0</v>
      </c>
    </row>
    <row r="21" spans="1:29" s="23" customFormat="1" ht="35.15" customHeight="1" thickBot="1" x14ac:dyDescent="0.3">
      <c r="A21" s="55" t="s">
        <v>20</v>
      </c>
      <c r="B21" s="48">
        <f t="shared" ref="B21:Y21" si="12">SUM(B15:B20)</f>
        <v>286</v>
      </c>
      <c r="C21" s="50">
        <f t="shared" si="12"/>
        <v>1</v>
      </c>
      <c r="D21" s="49">
        <f t="shared" si="12"/>
        <v>14133496.290000005</v>
      </c>
      <c r="E21" s="51">
        <f t="shared" si="12"/>
        <v>0.99999999999999989</v>
      </c>
      <c r="F21" s="48">
        <f t="shared" si="12"/>
        <v>1127</v>
      </c>
      <c r="G21" s="50">
        <f t="shared" si="12"/>
        <v>1</v>
      </c>
      <c r="H21" s="49">
        <f t="shared" si="12"/>
        <v>67862308.870000005</v>
      </c>
      <c r="I21" s="51">
        <f t="shared" si="12"/>
        <v>1</v>
      </c>
      <c r="J21" s="48">
        <f t="shared" si="12"/>
        <v>373</v>
      </c>
      <c r="K21" s="50">
        <f t="shared" si="12"/>
        <v>1</v>
      </c>
      <c r="L21" s="49">
        <f t="shared" si="12"/>
        <v>18419788.689999998</v>
      </c>
      <c r="M21" s="51">
        <f t="shared" si="12"/>
        <v>1</v>
      </c>
      <c r="N21" s="48">
        <f t="shared" si="12"/>
        <v>0</v>
      </c>
      <c r="O21" s="50">
        <f t="shared" si="12"/>
        <v>0</v>
      </c>
      <c r="P21" s="49">
        <f t="shared" si="12"/>
        <v>0</v>
      </c>
      <c r="Q21" s="51">
        <f t="shared" si="12"/>
        <v>0</v>
      </c>
      <c r="R21" s="48">
        <f t="shared" si="12"/>
        <v>0</v>
      </c>
      <c r="S21" s="50">
        <f t="shared" si="12"/>
        <v>0</v>
      </c>
      <c r="T21" s="49">
        <f t="shared" si="12"/>
        <v>0</v>
      </c>
      <c r="U21" s="51">
        <f t="shared" si="12"/>
        <v>0</v>
      </c>
      <c r="V21" s="48">
        <f t="shared" si="12"/>
        <v>3</v>
      </c>
      <c r="W21" s="50">
        <f t="shared" si="12"/>
        <v>1</v>
      </c>
      <c r="X21" s="49">
        <f t="shared" si="12"/>
        <v>317631.5</v>
      </c>
      <c r="Y21" s="51">
        <f t="shared" si="12"/>
        <v>1</v>
      </c>
    </row>
    <row r="22" spans="1:29" s="1" customFormat="1" ht="18.7" customHeight="1" x14ac:dyDescent="0.25">
      <c r="B22" s="4"/>
      <c r="F22" s="4"/>
      <c r="J22" s="4"/>
      <c r="R22" s="85"/>
      <c r="S22" s="85"/>
      <c r="T22" s="85"/>
      <c r="U22" s="85"/>
    </row>
    <row r="23" spans="1:29" s="33" customFormat="1" x14ac:dyDescent="0.25">
      <c r="A23" s="138" t="s">
        <v>25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40"/>
      <c r="O23" s="119"/>
      <c r="Z23" s="15"/>
      <c r="AA23" s="15"/>
      <c r="AB23" s="14"/>
      <c r="AC23" s="15"/>
    </row>
    <row r="24" spans="1:29" s="33" customFormat="1" x14ac:dyDescent="0.25">
      <c r="A24" s="141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3"/>
      <c r="O24" s="119"/>
      <c r="Z24" s="11"/>
      <c r="AA24" s="11"/>
      <c r="AB24" s="16"/>
      <c r="AC24" s="11"/>
    </row>
    <row r="25" spans="1:29" s="34" customFormat="1" x14ac:dyDescent="0.25">
      <c r="A25" s="141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3"/>
      <c r="O25" s="119"/>
      <c r="Z25" s="11"/>
      <c r="AA25" s="11"/>
      <c r="AB25" s="16"/>
      <c r="AC25" s="11"/>
    </row>
    <row r="26" spans="1:29" s="35" customFormat="1" ht="20.25" customHeight="1" x14ac:dyDescent="0.25">
      <c r="A26" s="116" t="s">
        <v>18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5"/>
      <c r="O26" s="114"/>
      <c r="Z26" s="11"/>
      <c r="AA26" s="11"/>
      <c r="AB26" s="16"/>
      <c r="AC26" s="11"/>
    </row>
    <row r="27" spans="1:29" s="34" customFormat="1" ht="18.7" customHeight="1" x14ac:dyDescent="0.25">
      <c r="A27" s="89" t="s">
        <v>37</v>
      </c>
      <c r="B27" s="90"/>
      <c r="C27" s="90"/>
      <c r="D27" s="90"/>
      <c r="E27" s="37"/>
      <c r="F27" s="37"/>
      <c r="G27" s="38"/>
      <c r="H27" s="39"/>
      <c r="I27" s="40"/>
      <c r="J27" s="39"/>
      <c r="K27" s="39"/>
      <c r="L27" s="39"/>
      <c r="M27" s="39"/>
      <c r="N27" s="41"/>
      <c r="O27" s="118"/>
      <c r="Z27" s="11"/>
      <c r="AA27" s="11"/>
      <c r="AB27" s="16"/>
      <c r="AC27" s="11"/>
    </row>
    <row r="28" spans="1:29" s="34" customFormat="1" ht="18" customHeight="1" x14ac:dyDescent="0.25">
      <c r="A28" s="120"/>
      <c r="B28" s="120"/>
      <c r="C28" s="120"/>
      <c r="D28" s="120"/>
      <c r="E28" s="121"/>
      <c r="F28" s="121"/>
      <c r="G28" s="122"/>
      <c r="H28" s="118"/>
      <c r="I28" s="117"/>
      <c r="J28" s="118"/>
      <c r="K28" s="118"/>
      <c r="L28" s="118"/>
      <c r="M28" s="118"/>
      <c r="N28" s="118"/>
      <c r="O28" s="118"/>
      <c r="Z28" s="11"/>
      <c r="AA28" s="11"/>
      <c r="AB28" s="16"/>
      <c r="AC28" s="11"/>
    </row>
    <row r="29" spans="1:29" s="12" customFormat="1" x14ac:dyDescent="0.25">
      <c r="B29" s="11"/>
      <c r="F29" s="11"/>
      <c r="J29" s="11"/>
    </row>
    <row r="30" spans="1:29" s="19" customFormat="1" x14ac:dyDescent="0.25">
      <c r="B30" s="20"/>
      <c r="F30" s="20"/>
      <c r="J30" s="20"/>
    </row>
    <row r="31" spans="1:29" ht="14.95" thickBot="1" x14ac:dyDescent="0.3">
      <c r="A31" s="43" t="str">
        <f>A9</f>
        <v xml:space="preserve">QUART TRIMESTRE 2017:     1 d'octubre a 31 de desembre de 2017 </v>
      </c>
      <c r="B31" s="84"/>
      <c r="C31" s="84"/>
      <c r="D31" s="84"/>
      <c r="E31" s="84"/>
    </row>
    <row r="32" spans="1:29" ht="14.95" customHeight="1" x14ac:dyDescent="0.25">
      <c r="A32" s="144" t="s">
        <v>15</v>
      </c>
      <c r="B32" s="147" t="s">
        <v>17</v>
      </c>
      <c r="C32" s="147"/>
      <c r="D32" s="147"/>
      <c r="E32" s="148"/>
      <c r="H32" s="151" t="s">
        <v>38</v>
      </c>
      <c r="I32" s="152"/>
      <c r="J32" s="147" t="s">
        <v>40</v>
      </c>
      <c r="K32" s="147"/>
      <c r="L32" s="147"/>
      <c r="M32" s="148"/>
    </row>
    <row r="33" spans="1:13" ht="14.95" customHeight="1" thickBot="1" x14ac:dyDescent="0.3">
      <c r="A33" s="145"/>
      <c r="B33" s="149"/>
      <c r="C33" s="149"/>
      <c r="D33" s="149"/>
      <c r="E33" s="150"/>
      <c r="H33" s="153"/>
      <c r="I33" s="154"/>
      <c r="J33" s="149"/>
      <c r="K33" s="149"/>
      <c r="L33" s="149"/>
      <c r="M33" s="150"/>
    </row>
    <row r="34" spans="1:13" ht="50.95" customHeight="1" thickBot="1" x14ac:dyDescent="0.3">
      <c r="A34" s="165"/>
      <c r="B34" s="77" t="s">
        <v>26</v>
      </c>
      <c r="C34" s="75" t="s">
        <v>12</v>
      </c>
      <c r="D34" s="72" t="s">
        <v>28</v>
      </c>
      <c r="E34" s="76" t="s">
        <v>13</v>
      </c>
      <c r="H34" s="146"/>
      <c r="I34" s="155"/>
      <c r="J34" s="77" t="s">
        <v>26</v>
      </c>
      <c r="K34" s="75" t="s">
        <v>12</v>
      </c>
      <c r="L34" s="72" t="s">
        <v>28</v>
      </c>
      <c r="M34" s="76" t="s">
        <v>13</v>
      </c>
    </row>
    <row r="35" spans="1:13" ht="34.5" customHeight="1" x14ac:dyDescent="0.25">
      <c r="A35" s="58" t="s">
        <v>2</v>
      </c>
      <c r="B35" s="47">
        <f>B15+F15+J15+N15+R15+V15</f>
        <v>106</v>
      </c>
      <c r="C35" s="26">
        <f t="shared" ref="C35:C40" si="13">B35/$B$41</f>
        <v>5.9250978200111791E-2</v>
      </c>
      <c r="D35" s="42">
        <f>D15+H15+L15+P15+T15+X15</f>
        <v>54624726.369999997</v>
      </c>
      <c r="E35" s="45">
        <f>D35/$D$41</f>
        <v>0.54227119384100997</v>
      </c>
      <c r="H35" s="134" t="str">
        <f>B13</f>
        <v>Obres</v>
      </c>
      <c r="I35" s="135"/>
      <c r="J35" s="97">
        <f>B21</f>
        <v>286</v>
      </c>
      <c r="K35" s="26">
        <f>J35/$J$41</f>
        <v>0.15986584684181107</v>
      </c>
      <c r="L35" s="42">
        <f>D21</f>
        <v>14133496.290000005</v>
      </c>
      <c r="M35" s="45">
        <f>L35/$L$41</f>
        <v>0.14030620225742632</v>
      </c>
    </row>
    <row r="36" spans="1:13" ht="34.5" customHeight="1" x14ac:dyDescent="0.25">
      <c r="A36" s="57" t="s">
        <v>3</v>
      </c>
      <c r="B36" s="47">
        <f>B16+F16+J16+N16+R16+V16</f>
        <v>0</v>
      </c>
      <c r="C36" s="26">
        <f t="shared" si="13"/>
        <v>0</v>
      </c>
      <c r="D36" s="42">
        <f>D16+H16+L16+P16+T16+X16</f>
        <v>0</v>
      </c>
      <c r="E36" s="45">
        <f t="shared" ref="E36:E37" si="14">D36/$D$41</f>
        <v>0</v>
      </c>
      <c r="H36" s="134" t="str">
        <f>F13</f>
        <v>Serveis</v>
      </c>
      <c r="I36" s="135"/>
      <c r="J36" s="97">
        <f>F21</f>
        <v>1127</v>
      </c>
      <c r="K36" s="26">
        <f t="shared" ref="K36:K40" si="15">J36/$J$41</f>
        <v>0.62996087199552819</v>
      </c>
      <c r="L36" s="42">
        <f>H21</f>
        <v>67862308.870000005</v>
      </c>
      <c r="M36" s="45">
        <f t="shared" ref="M36:M40" si="16">L36/$L$41</f>
        <v>0.67368347071396539</v>
      </c>
    </row>
    <row r="37" spans="1:13" ht="34.5" customHeight="1" x14ac:dyDescent="0.25">
      <c r="A37" s="56" t="s">
        <v>1</v>
      </c>
      <c r="B37" s="47">
        <f>B17+F17+J17+N17+R17+V17</f>
        <v>15</v>
      </c>
      <c r="C37" s="26">
        <f t="shared" si="13"/>
        <v>8.3845723868082728E-3</v>
      </c>
      <c r="D37" s="42">
        <f>D17+H17+L17+P17+T17+X17</f>
        <v>7527013.9800000014</v>
      </c>
      <c r="E37" s="45">
        <f t="shared" si="14"/>
        <v>7.4722257267621578E-2</v>
      </c>
      <c r="H37" s="134" t="str">
        <f>J13</f>
        <v>Subministraments</v>
      </c>
      <c r="I37" s="135"/>
      <c r="J37" s="97">
        <f>J21</f>
        <v>373</v>
      </c>
      <c r="K37" s="26">
        <f t="shared" si="15"/>
        <v>0.20849636668529906</v>
      </c>
      <c r="L37" s="42">
        <f>L21</f>
        <v>18419788.689999998</v>
      </c>
      <c r="M37" s="45">
        <f t="shared" si="16"/>
        <v>0.18285713205350071</v>
      </c>
    </row>
    <row r="38" spans="1:13" ht="34.5" customHeight="1" x14ac:dyDescent="0.25">
      <c r="A38" s="58" t="s">
        <v>0</v>
      </c>
      <c r="B38" s="47">
        <f>B18+F18+J18+N18+R18+V18</f>
        <v>158</v>
      </c>
      <c r="C38" s="26">
        <f t="shared" si="13"/>
        <v>8.8317495807713808E-2</v>
      </c>
      <c r="D38" s="42">
        <f>D18+H18+L18+P18+T18+X18</f>
        <v>6300182.3599999994</v>
      </c>
      <c r="E38" s="45">
        <f>D38/$D$41</f>
        <v>6.2543240704443476E-2</v>
      </c>
      <c r="H38" s="134" t="str">
        <f>N13</f>
        <v>Gestió Serveis Públics/Concessions</v>
      </c>
      <c r="I38" s="135"/>
      <c r="J38" s="97">
        <f>N21</f>
        <v>0</v>
      </c>
      <c r="K38" s="26">
        <f t="shared" si="15"/>
        <v>0</v>
      </c>
      <c r="L38" s="42">
        <f>P21</f>
        <v>0</v>
      </c>
      <c r="M38" s="45">
        <f t="shared" si="16"/>
        <v>0</v>
      </c>
    </row>
    <row r="39" spans="1:13" ht="35.35" customHeight="1" x14ac:dyDescent="0.25">
      <c r="A39" s="56" t="s">
        <v>22</v>
      </c>
      <c r="B39" s="47">
        <f t="shared" ref="B39" si="17">B19+F19+J19+N19+R19+V19</f>
        <v>1510</v>
      </c>
      <c r="C39" s="26">
        <f t="shared" si="13"/>
        <v>0.84404695360536608</v>
      </c>
      <c r="D39" s="42">
        <f>D19+H19+L19+P19+T19+X19</f>
        <v>19897813.369999997</v>
      </c>
      <c r="E39" s="45">
        <f>D39/$D$41</f>
        <v>0.19752979516802488</v>
      </c>
      <c r="H39" s="134" t="str">
        <f>R13</f>
        <v>Administratius especials</v>
      </c>
      <c r="I39" s="135"/>
      <c r="J39" s="97">
        <f>R21</f>
        <v>0</v>
      </c>
      <c r="K39" s="26">
        <f t="shared" si="15"/>
        <v>0</v>
      </c>
      <c r="L39" s="42">
        <f>T21</f>
        <v>0</v>
      </c>
      <c r="M39" s="45">
        <f t="shared" si="16"/>
        <v>0</v>
      </c>
    </row>
    <row r="40" spans="1:13" ht="35.35" customHeight="1" x14ac:dyDescent="0.25">
      <c r="A40" s="59" t="s">
        <v>19</v>
      </c>
      <c r="B40" s="47">
        <f>B20+F20+J20+N20+R20+V20</f>
        <v>0</v>
      </c>
      <c r="C40" s="26">
        <f t="shared" si="13"/>
        <v>0</v>
      </c>
      <c r="D40" s="42">
        <f t="shared" ref="D40" si="18">D20+H20+L20+P20+T20+X20</f>
        <v>12383489.270000007</v>
      </c>
      <c r="E40" s="45">
        <f>D40/$D$41</f>
        <v>0.12293351301889992</v>
      </c>
      <c r="H40" s="134" t="str">
        <f>V13</f>
        <v>Privats de l'Administració</v>
      </c>
      <c r="I40" s="135"/>
      <c r="J40" s="97">
        <f>V21</f>
        <v>3</v>
      </c>
      <c r="K40" s="26">
        <f t="shared" si="15"/>
        <v>1.6769144773616546E-3</v>
      </c>
      <c r="L40" s="42">
        <f>X21</f>
        <v>317631.5</v>
      </c>
      <c r="M40" s="45">
        <f t="shared" si="16"/>
        <v>3.1531949751075847E-3</v>
      </c>
    </row>
    <row r="41" spans="1:13" ht="35.35" customHeight="1" thickBot="1" x14ac:dyDescent="0.3">
      <c r="A41" s="60" t="s">
        <v>23</v>
      </c>
      <c r="B41" s="83">
        <f>SUM(B35:B40)</f>
        <v>1789</v>
      </c>
      <c r="C41" s="61">
        <f>SUM(C35:C40)</f>
        <v>1</v>
      </c>
      <c r="D41" s="62">
        <f>SUM(D35:D40)</f>
        <v>100733225.35000002</v>
      </c>
      <c r="E41" s="63">
        <f>SUM(E35:E40)</f>
        <v>0.99999999999999989</v>
      </c>
      <c r="H41" s="136" t="s">
        <v>23</v>
      </c>
      <c r="I41" s="137"/>
      <c r="J41" s="98">
        <f>SUM(J35:J40)</f>
        <v>1789</v>
      </c>
      <c r="K41" s="61">
        <f>SUM(K35:K40)</f>
        <v>0.99999999999999989</v>
      </c>
      <c r="L41" s="62">
        <f>SUM(L35:L40)</f>
        <v>100733225.35000001</v>
      </c>
      <c r="M41" s="63">
        <f>SUM(M35:M40)</f>
        <v>1</v>
      </c>
    </row>
    <row r="42" spans="1:13" ht="45.7" customHeight="1" x14ac:dyDescent="0.25"/>
    <row r="43" spans="1:13" ht="35.15" customHeight="1" x14ac:dyDescent="0.25"/>
  </sheetData>
  <mergeCells count="20">
    <mergeCell ref="H41:I41"/>
    <mergeCell ref="H36:I36"/>
    <mergeCell ref="H37:I37"/>
    <mergeCell ref="H38:I38"/>
    <mergeCell ref="H39:I39"/>
    <mergeCell ref="H40:I40"/>
    <mergeCell ref="B12:Y12"/>
    <mergeCell ref="A13:A14"/>
    <mergeCell ref="B13:E13"/>
    <mergeCell ref="F13:I13"/>
    <mergeCell ref="J13:M13"/>
    <mergeCell ref="N13:Q13"/>
    <mergeCell ref="R13:U13"/>
    <mergeCell ref="V13:Y13"/>
    <mergeCell ref="H35:I35"/>
    <mergeCell ref="A32:A34"/>
    <mergeCell ref="B32:E33"/>
    <mergeCell ref="A23:N25"/>
    <mergeCell ref="H32:I34"/>
    <mergeCell ref="J32:M33"/>
  </mergeCells>
  <pageMargins left="0.19685039370078741" right="0" top="0.55118110236220474" bottom="0.55118110236220474" header="0.31496062992125984" footer="0.31496062992125984"/>
  <pageSetup paperSize="8" scale="58" orientation="landscape" r:id="rId1"/>
  <ignoredErrors>
    <ignoredError sqref="C35:C38 C39:C40 K35 K36:K40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5">
    <tabColor rgb="FF0070C0"/>
  </sheetPr>
  <dimension ref="A1:AC43"/>
  <sheetViews>
    <sheetView showZeros="0" tabSelected="1" zoomScaleNormal="100" workbookViewId="0">
      <selection activeCell="C4" sqref="C4"/>
    </sheetView>
  </sheetViews>
  <sheetFormatPr defaultRowHeight="14.3" x14ac:dyDescent="0.25"/>
  <cols>
    <col min="1" max="1" width="28.75" customWidth="1"/>
    <col min="2" max="2" width="13.25" style="5" customWidth="1"/>
    <col min="3" max="3" width="12.375" customWidth="1"/>
    <col min="4" max="4" width="23.25" customWidth="1"/>
    <col min="5" max="5" width="12.625" customWidth="1"/>
    <col min="6" max="6" width="11.875" style="5" customWidth="1"/>
    <col min="7" max="7" width="12" customWidth="1"/>
    <col min="8" max="8" width="18.875" customWidth="1"/>
    <col min="9" max="9" width="11.25" customWidth="1"/>
    <col min="10" max="10" width="13" style="5" customWidth="1"/>
    <col min="11" max="11" width="12" customWidth="1"/>
    <col min="12" max="12" width="17.75" customWidth="1"/>
    <col min="13" max="13" width="10.375" customWidth="1"/>
    <col min="14" max="14" width="12" customWidth="1"/>
    <col min="15" max="15" width="11.375" customWidth="1"/>
    <col min="16" max="16" width="17.75" customWidth="1"/>
    <col min="17" max="18" width="11.875" customWidth="1"/>
    <col min="19" max="19" width="11.25" customWidth="1"/>
    <col min="20" max="20" width="17.25" customWidth="1"/>
    <col min="21" max="21" width="8.75" customWidth="1"/>
    <col min="22" max="22" width="12" customWidth="1"/>
    <col min="23" max="23" width="11.875" customWidth="1"/>
    <col min="24" max="24" width="18" customWidth="1"/>
    <col min="25" max="25" width="9.875" customWidth="1"/>
    <col min="26" max="26" width="3.25" customWidth="1"/>
    <col min="27" max="27" width="9.75" customWidth="1"/>
  </cols>
  <sheetData>
    <row r="1" spans="1:25" ht="14.95" x14ac:dyDescent="0.25">
      <c r="A1" s="1"/>
      <c r="B1" s="4"/>
      <c r="C1" s="1"/>
      <c r="D1" s="1"/>
      <c r="E1" s="1"/>
      <c r="F1" s="4"/>
      <c r="G1" s="1"/>
      <c r="H1" s="1"/>
      <c r="I1" s="1"/>
    </row>
    <row r="2" spans="1:25" ht="14.95" x14ac:dyDescent="0.25">
      <c r="A2" s="1"/>
      <c r="B2" s="4"/>
      <c r="C2" s="1"/>
      <c r="D2" s="1"/>
      <c r="E2" s="1"/>
      <c r="F2" s="4"/>
      <c r="G2" s="1"/>
      <c r="H2" s="1"/>
      <c r="I2" s="1"/>
    </row>
    <row r="3" spans="1:25" ht="14.95" x14ac:dyDescent="0.25">
      <c r="A3" s="1"/>
      <c r="B3" s="4"/>
      <c r="C3" s="1"/>
      <c r="D3" s="1"/>
      <c r="E3" s="1"/>
      <c r="F3" s="4"/>
      <c r="G3" s="1"/>
      <c r="H3" s="1"/>
      <c r="I3" s="1"/>
    </row>
    <row r="4" spans="1:25" ht="14.95" x14ac:dyDescent="0.25">
      <c r="A4" s="1"/>
      <c r="B4" s="4"/>
      <c r="C4" s="1"/>
      <c r="D4" s="1"/>
      <c r="E4" s="1"/>
      <c r="F4" s="4"/>
      <c r="G4" s="1"/>
      <c r="H4" s="1"/>
      <c r="I4" s="1"/>
    </row>
    <row r="5" spans="1:25" ht="9.6999999999999993" customHeight="1" x14ac:dyDescent="0.25">
      <c r="A5" s="1"/>
      <c r="B5" s="4"/>
      <c r="C5" s="1"/>
      <c r="D5" s="1"/>
      <c r="E5" s="1"/>
      <c r="F5" s="4"/>
      <c r="G5" s="1"/>
      <c r="H5" s="1"/>
      <c r="I5" s="1"/>
    </row>
    <row r="6" spans="1:25" ht="30.75" customHeight="1" x14ac:dyDescent="0.25">
      <c r="A6" s="10" t="s">
        <v>42</v>
      </c>
      <c r="B6" s="4"/>
      <c r="C6" s="1"/>
      <c r="D6" s="1"/>
      <c r="E6" s="1"/>
      <c r="F6" s="4"/>
      <c r="G6" s="1"/>
      <c r="H6" s="1"/>
      <c r="I6" s="1"/>
    </row>
    <row r="7" spans="1:25" ht="30.75" customHeight="1" x14ac:dyDescent="0.25">
      <c r="A7" s="2" t="s">
        <v>24</v>
      </c>
      <c r="B7" s="4"/>
      <c r="C7" s="1"/>
      <c r="D7" s="1"/>
      <c r="E7" s="1"/>
      <c r="F7" s="4"/>
      <c r="G7" s="1"/>
      <c r="H7" s="1"/>
      <c r="I7" s="1"/>
    </row>
    <row r="8" spans="1:25" ht="6.8" customHeight="1" x14ac:dyDescent="0.25">
      <c r="A8" s="2"/>
      <c r="B8" s="4"/>
      <c r="C8" s="1"/>
      <c r="D8" s="1"/>
      <c r="E8" s="1"/>
      <c r="F8" s="4"/>
      <c r="G8" s="1"/>
      <c r="H8" s="1"/>
      <c r="I8" s="1"/>
    </row>
    <row r="9" spans="1:25" s="1" customFormat="1" ht="24.8" customHeight="1" x14ac:dyDescent="0.3">
      <c r="A9" s="7" t="s">
        <v>35</v>
      </c>
      <c r="B9" s="65"/>
      <c r="C9" s="66"/>
      <c r="D9" s="66"/>
      <c r="E9" s="133" t="s">
        <v>34</v>
      </c>
      <c r="I9" s="4"/>
    </row>
    <row r="10" spans="1:25" s="1" customFormat="1" ht="14.95" x14ac:dyDescent="0.25">
      <c r="B10" s="4"/>
      <c r="F10" s="4"/>
      <c r="J10" s="4"/>
    </row>
    <row r="11" spans="1:25" s="1" customFormat="1" ht="16.5" customHeight="1" thickBot="1" x14ac:dyDescent="0.3">
      <c r="B11" s="4"/>
      <c r="F11" s="4"/>
      <c r="J11" s="4"/>
    </row>
    <row r="12" spans="1:25" ht="39.1" customHeight="1" thickBot="1" x14ac:dyDescent="0.3">
      <c r="A12" s="3"/>
      <c r="B12" s="179" t="s">
        <v>9</v>
      </c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1"/>
    </row>
    <row r="13" spans="1:25" ht="34.5" customHeight="1" thickBot="1" x14ac:dyDescent="0.3">
      <c r="A13" s="182" t="s">
        <v>15</v>
      </c>
      <c r="B13" s="161" t="s">
        <v>6</v>
      </c>
      <c r="C13" s="162"/>
      <c r="D13" s="162"/>
      <c r="E13" s="163"/>
      <c r="F13" s="162" t="s">
        <v>4</v>
      </c>
      <c r="G13" s="162"/>
      <c r="H13" s="162"/>
      <c r="I13" s="163"/>
      <c r="J13" s="162" t="s">
        <v>5</v>
      </c>
      <c r="K13" s="162"/>
      <c r="L13" s="162"/>
      <c r="M13" s="163"/>
      <c r="N13" s="162" t="s">
        <v>14</v>
      </c>
      <c r="O13" s="162"/>
      <c r="P13" s="162"/>
      <c r="Q13" s="163"/>
      <c r="R13" s="162" t="s">
        <v>7</v>
      </c>
      <c r="S13" s="162"/>
      <c r="T13" s="162"/>
      <c r="U13" s="163"/>
      <c r="V13" s="162" t="s">
        <v>8</v>
      </c>
      <c r="W13" s="162"/>
      <c r="X13" s="162"/>
      <c r="Y13" s="163"/>
    </row>
    <row r="14" spans="1:25" ht="30.1" customHeight="1" thickBot="1" x14ac:dyDescent="0.3">
      <c r="A14" s="183"/>
      <c r="B14" s="70" t="s">
        <v>10</v>
      </c>
      <c r="C14" s="71" t="s">
        <v>12</v>
      </c>
      <c r="D14" s="72" t="s">
        <v>11</v>
      </c>
      <c r="E14" s="73" t="s">
        <v>13</v>
      </c>
      <c r="F14" s="74" t="s">
        <v>10</v>
      </c>
      <c r="G14" s="71" t="s">
        <v>12</v>
      </c>
      <c r="H14" s="72" t="s">
        <v>11</v>
      </c>
      <c r="I14" s="73" t="s">
        <v>13</v>
      </c>
      <c r="J14" s="74" t="s">
        <v>10</v>
      </c>
      <c r="K14" s="71" t="s">
        <v>12</v>
      </c>
      <c r="L14" s="72" t="s">
        <v>11</v>
      </c>
      <c r="M14" s="73" t="s">
        <v>13</v>
      </c>
      <c r="N14" s="74" t="s">
        <v>10</v>
      </c>
      <c r="O14" s="71" t="s">
        <v>12</v>
      </c>
      <c r="P14" s="72" t="s">
        <v>11</v>
      </c>
      <c r="Q14" s="73" t="s">
        <v>13</v>
      </c>
      <c r="R14" s="74" t="s">
        <v>10</v>
      </c>
      <c r="S14" s="71" t="s">
        <v>12</v>
      </c>
      <c r="T14" s="72" t="s">
        <v>11</v>
      </c>
      <c r="U14" s="73" t="s">
        <v>13</v>
      </c>
      <c r="V14" s="74" t="s">
        <v>10</v>
      </c>
      <c r="W14" s="71" t="s">
        <v>12</v>
      </c>
      <c r="X14" s="72" t="s">
        <v>11</v>
      </c>
      <c r="Y14" s="73" t="s">
        <v>13</v>
      </c>
    </row>
    <row r="15" spans="1:25" s="22" customFormat="1" ht="35.15" customHeight="1" x14ac:dyDescent="0.2">
      <c r="A15" s="52" t="s">
        <v>2</v>
      </c>
      <c r="B15" s="47">
        <f>'1r Trimestre 2017'!B15+'2n Trimestre 2017'!B15+'3r Trimestre 2017'!B15+'4t Timestre 2017'!B15</f>
        <v>67</v>
      </c>
      <c r="C15" s="28">
        <f t="shared" ref="C15:C20" si="0">IF($B$21,B15/$B$21,"")</f>
        <v>9.128065395095368E-2</v>
      </c>
      <c r="D15" s="27">
        <f>'1r Trimestre 2017'!D15+'2n Trimestre 2017'!D15+'3r Trimestre 2017'!D15+'4t Timestre 2017'!D15</f>
        <v>17173284.050000001</v>
      </c>
      <c r="E15" s="46">
        <f t="shared" ref="E15:E20" si="1">IF($D$21,D15/$D$21,"")</f>
        <v>0.46605584797628558</v>
      </c>
      <c r="F15" s="47">
        <f>'1r Trimestre 2017'!F15+'2n Trimestre 2017'!F15+'3r Trimestre 2017'!F15+'4t Timestre 2017'!F15</f>
        <v>243</v>
      </c>
      <c r="G15" s="28">
        <f t="shared" ref="G15:G20" si="2">IF($F$21,F15/$F$21,"")</f>
        <v>2.3282552457602759E-2</v>
      </c>
      <c r="H15" s="27">
        <f>'1r Trimestre 2017'!H15+'2n Trimestre 2017'!H15+'3r Trimestre 2017'!H15+'4t Timestre 2017'!H15</f>
        <v>199835757.11999995</v>
      </c>
      <c r="I15" s="46">
        <f t="shared" ref="I15:I20" si="3">IF($H$21,H15/$H$21,"")</f>
        <v>0.5770497808544196</v>
      </c>
      <c r="J15" s="47">
        <f>'1r Trimestre 2017'!J15+'2n Trimestre 2017'!J15+'3r Trimestre 2017'!J15+'4t Timestre 2017'!J15</f>
        <v>45</v>
      </c>
      <c r="K15" s="28">
        <f t="shared" ref="K15:K20" si="4">IF($J$21,J15/$J$21,"")</f>
        <v>2.4416711882799782E-2</v>
      </c>
      <c r="L15" s="27">
        <f>'1r Trimestre 2017'!L15+'2n Trimestre 2017'!L15+'3r Trimestre 2017'!L15+'4t Timestre 2017'!L15</f>
        <v>24509019.219999999</v>
      </c>
      <c r="M15" s="46">
        <f t="shared" ref="M15:M20" si="5">IF($L$21,L15/$L$21,"")</f>
        <v>0.715614213200507</v>
      </c>
      <c r="N15" s="47">
        <f>'1r Trimestre 2017'!N15+'2n Trimestre 2017'!N15+'3r Trimestre 2017'!N15+'4t Timestre 2017'!N15</f>
        <v>16</v>
      </c>
      <c r="O15" s="28">
        <f t="shared" ref="O15:O20" si="6">IF($N$21,N15/$N$21,"")</f>
        <v>1</v>
      </c>
      <c r="P15" s="27">
        <f>'1r Trimestre 2017'!P15+'2n Trimestre 2017'!P15+'3r Trimestre 2017'!P15+'4t Timestre 2017'!P15</f>
        <v>1923713.15</v>
      </c>
      <c r="Q15" s="46">
        <f t="shared" ref="Q15:Q20" si="7">IF($P$21,P15/$P$21,"")</f>
        <v>1</v>
      </c>
      <c r="R15" s="47">
        <f>'1r Trimestre 2017'!R15+'2n Trimestre 2017'!R15+'3r Trimestre 2017'!R15+'4t Timestre 2017'!R15</f>
        <v>0</v>
      </c>
      <c r="S15" s="28" t="str">
        <f t="shared" ref="S15:S20" si="8">IF($R$21,R15/$R$21,"")</f>
        <v/>
      </c>
      <c r="T15" s="27">
        <f>'1r Trimestre 2017'!T15+'2n Trimestre 2017'!T15+'3r Trimestre 2017'!T15+'4t Timestre 2017'!T15</f>
        <v>0</v>
      </c>
      <c r="U15" s="46" t="str">
        <f t="shared" ref="U15:U20" si="9">IF($T$21,T15/$T$21,"")</f>
        <v/>
      </c>
      <c r="V15" s="47">
        <f>'1r Trimestre 2017'!V15+'2n Trimestre 2017'!V15+'3r Trimestre 2017'!V15+'4t Timestre 2017'!V15</f>
        <v>1</v>
      </c>
      <c r="W15" s="28">
        <f t="shared" ref="W15:W20" si="10">IF($V$21,V15/$V$21,"")</f>
        <v>0.125</v>
      </c>
      <c r="X15" s="27">
        <f>'1r Trimestre 2017'!X15+'2n Trimestre 2017'!X15+'3r Trimestre 2017'!X15+'4t Timestre 2017'!X15</f>
        <v>778931.36</v>
      </c>
      <c r="Y15" s="46">
        <f t="shared" ref="Y15:Y20" si="11">IF($X$21,X15/$X$21,"")</f>
        <v>0.59920035166852081</v>
      </c>
    </row>
    <row r="16" spans="1:25" s="22" customFormat="1" ht="35.15" customHeight="1" x14ac:dyDescent="0.2">
      <c r="A16" s="53" t="s">
        <v>3</v>
      </c>
      <c r="B16" s="47">
        <f>'1r Trimestre 2017'!B16+'2n Trimestre 2017'!B16+'3r Trimestre 2017'!B16+'4t Timestre 2017'!B16</f>
        <v>0</v>
      </c>
      <c r="C16" s="28">
        <f t="shared" si="0"/>
        <v>0</v>
      </c>
      <c r="D16" s="27">
        <f>'1r Trimestre 2017'!D16+'2n Trimestre 2017'!D16+'3r Trimestre 2017'!D16+'4t Timestre 2017'!D16</f>
        <v>0</v>
      </c>
      <c r="E16" s="46">
        <f t="shared" si="1"/>
        <v>0</v>
      </c>
      <c r="F16" s="47">
        <f>'1r Trimestre 2017'!F16+'2n Trimestre 2017'!F16+'3r Trimestre 2017'!F16+'4t Timestre 2017'!F16</f>
        <v>3</v>
      </c>
      <c r="G16" s="28">
        <f t="shared" si="2"/>
        <v>2.8743891922966368E-4</v>
      </c>
      <c r="H16" s="27">
        <f>'1r Trimestre 2017'!H16+'2n Trimestre 2017'!H16+'3r Trimestre 2017'!H16+'4t Timestre 2017'!H16</f>
        <v>51825000</v>
      </c>
      <c r="I16" s="46">
        <f t="shared" si="3"/>
        <v>0.14965091995434127</v>
      </c>
      <c r="J16" s="47">
        <f>'1r Trimestre 2017'!J16+'2n Trimestre 2017'!J16+'3r Trimestre 2017'!J16+'4t Timestre 2017'!J16</f>
        <v>0</v>
      </c>
      <c r="K16" s="28">
        <f t="shared" si="4"/>
        <v>0</v>
      </c>
      <c r="L16" s="27">
        <f>'1r Trimestre 2017'!L16+'2n Trimestre 2017'!L16+'3r Trimestre 2017'!L16+'4t Timestre 2017'!L16</f>
        <v>0</v>
      </c>
      <c r="M16" s="46">
        <f t="shared" si="5"/>
        <v>0</v>
      </c>
      <c r="N16" s="47">
        <f>'1r Trimestre 2017'!N16+'2n Trimestre 2017'!N16+'3r Trimestre 2017'!N16+'4t Timestre 2017'!N16</f>
        <v>0</v>
      </c>
      <c r="O16" s="28">
        <f t="shared" si="6"/>
        <v>0</v>
      </c>
      <c r="P16" s="27">
        <f>'1r Trimestre 2017'!P16+'2n Trimestre 2017'!P16+'3r Trimestre 2017'!P16+'4t Timestre 2017'!P16</f>
        <v>0</v>
      </c>
      <c r="Q16" s="46">
        <f t="shared" si="7"/>
        <v>0</v>
      </c>
      <c r="R16" s="47">
        <f>'1r Trimestre 2017'!R16+'2n Trimestre 2017'!R16+'3r Trimestre 2017'!R16+'4t Timestre 2017'!R16</f>
        <v>0</v>
      </c>
      <c r="S16" s="28" t="str">
        <f t="shared" si="8"/>
        <v/>
      </c>
      <c r="T16" s="27">
        <f>'1r Trimestre 2017'!T16+'2n Trimestre 2017'!T16+'3r Trimestre 2017'!T16+'4t Timestre 2017'!T16</f>
        <v>0</v>
      </c>
      <c r="U16" s="46" t="str">
        <f t="shared" si="9"/>
        <v/>
      </c>
      <c r="V16" s="47">
        <f>'1r Trimestre 2017'!V16+'2n Trimestre 2017'!V16+'3r Trimestre 2017'!V16+'4t Timestre 2017'!V16</f>
        <v>0</v>
      </c>
      <c r="W16" s="28">
        <f t="shared" si="10"/>
        <v>0</v>
      </c>
      <c r="X16" s="27">
        <f>'1r Trimestre 2017'!X16+'2n Trimestre 2017'!X16+'3r Trimestre 2017'!X16+'4t Timestre 2017'!X16</f>
        <v>0</v>
      </c>
      <c r="Y16" s="46">
        <f t="shared" si="11"/>
        <v>0</v>
      </c>
    </row>
    <row r="17" spans="1:29" s="68" customFormat="1" ht="35.15" customHeight="1" x14ac:dyDescent="0.2">
      <c r="A17" s="53" t="s">
        <v>1</v>
      </c>
      <c r="B17" s="47">
        <f>'1r Trimestre 2017'!B17+'2n Trimestre 2017'!B17+'3r Trimestre 2017'!B17+'4t Timestre 2017'!B17</f>
        <v>1</v>
      </c>
      <c r="C17" s="28">
        <f t="shared" si="0"/>
        <v>1.3623978201634877E-3</v>
      </c>
      <c r="D17" s="27">
        <f>'1r Trimestre 2017'!D17+'2n Trimestre 2017'!D17+'3r Trimestre 2017'!D17+'4t Timestre 2017'!D17</f>
        <v>475856.24</v>
      </c>
      <c r="E17" s="46">
        <f t="shared" si="1"/>
        <v>1.2913987959571825E-2</v>
      </c>
      <c r="F17" s="47">
        <f>'1r Trimestre 2017'!F17+'2n Trimestre 2017'!F17+'3r Trimestre 2017'!F17+'4t Timestre 2017'!F17</f>
        <v>41</v>
      </c>
      <c r="G17" s="28">
        <f t="shared" si="2"/>
        <v>3.9283318961387372E-3</v>
      </c>
      <c r="H17" s="27">
        <f>'1r Trimestre 2017'!H17+'2n Trimestre 2017'!H17+'3r Trimestre 2017'!H17+'4t Timestre 2017'!H17</f>
        <v>17273754.030000001</v>
      </c>
      <c r="I17" s="46">
        <f t="shared" si="3"/>
        <v>4.9880042096565561E-2</v>
      </c>
      <c r="J17" s="47">
        <f>'1r Trimestre 2017'!J17+'2n Trimestre 2017'!J17+'3r Trimestre 2017'!J17+'4t Timestre 2017'!J17</f>
        <v>6</v>
      </c>
      <c r="K17" s="28">
        <f t="shared" si="4"/>
        <v>3.2555615843733042E-3</v>
      </c>
      <c r="L17" s="27">
        <f>'1r Trimestre 2017'!L17+'2n Trimestre 2017'!L17+'3r Trimestre 2017'!L17+'4t Timestre 2017'!L17</f>
        <v>535222.42999999993</v>
      </c>
      <c r="M17" s="46">
        <f t="shared" si="5"/>
        <v>1.562742167255575E-2</v>
      </c>
      <c r="N17" s="47">
        <f>'1r Trimestre 2017'!N17+'2n Trimestre 2017'!N17+'3r Trimestre 2017'!N17+'4t Timestre 2017'!N17</f>
        <v>0</v>
      </c>
      <c r="O17" s="28">
        <f t="shared" si="6"/>
        <v>0</v>
      </c>
      <c r="P17" s="27">
        <f>'1r Trimestre 2017'!P17+'2n Trimestre 2017'!P17+'3r Trimestre 2017'!P17+'4t Timestre 2017'!P17</f>
        <v>0</v>
      </c>
      <c r="Q17" s="46">
        <f t="shared" si="7"/>
        <v>0</v>
      </c>
      <c r="R17" s="47">
        <f>'1r Trimestre 2017'!R17+'2n Trimestre 2017'!R17+'3r Trimestre 2017'!R17+'4t Timestre 2017'!R17</f>
        <v>0</v>
      </c>
      <c r="S17" s="28" t="str">
        <f t="shared" si="8"/>
        <v/>
      </c>
      <c r="T17" s="27">
        <f>'1r Trimestre 2017'!T17+'2n Trimestre 2017'!T17+'3r Trimestre 2017'!T17+'4t Timestre 2017'!T17</f>
        <v>0</v>
      </c>
      <c r="U17" s="46" t="str">
        <f t="shared" si="9"/>
        <v/>
      </c>
      <c r="V17" s="47">
        <f>'1r Trimestre 2017'!V17+'2n Trimestre 2017'!V17+'3r Trimestre 2017'!V17+'4t Timestre 2017'!V17</f>
        <v>7</v>
      </c>
      <c r="W17" s="28">
        <f t="shared" si="10"/>
        <v>0.875</v>
      </c>
      <c r="X17" s="27">
        <f>'1r Trimestre 2017'!X17+'2n Trimestre 2017'!X17+'3r Trimestre 2017'!X17+'4t Timestre 2017'!X17</f>
        <v>521020.07999999996</v>
      </c>
      <c r="Y17" s="46">
        <f t="shared" si="11"/>
        <v>0.40079964833147919</v>
      </c>
    </row>
    <row r="18" spans="1:29" s="68" customFormat="1" ht="35.15" customHeight="1" x14ac:dyDescent="0.2">
      <c r="A18" s="54" t="s">
        <v>0</v>
      </c>
      <c r="B18" s="129">
        <f>'1r Trimestre 2017'!B18+'2n Trimestre 2017'!B18+'3r Trimestre 2017'!B18+'4t Timestre 2017'!B18</f>
        <v>0</v>
      </c>
      <c r="C18" s="28">
        <f t="shared" si="0"/>
        <v>0</v>
      </c>
      <c r="D18" s="27">
        <f>'1r Trimestre 2017'!D18+'2n Trimestre 2017'!D18+'3r Trimestre 2017'!D18+'4t Timestre 2017'!D18</f>
        <v>0</v>
      </c>
      <c r="E18" s="46">
        <f t="shared" si="1"/>
        <v>0</v>
      </c>
      <c r="F18" s="129">
        <f>'1r Trimestre 2017'!F18+'2n Trimestre 2017'!F18+'3r Trimestre 2017'!F18+'4t Timestre 2017'!F18</f>
        <v>207</v>
      </c>
      <c r="G18" s="28">
        <f t="shared" si="2"/>
        <v>1.9833285426846797E-2</v>
      </c>
      <c r="H18" s="27">
        <f>'1r Trimestre 2017'!H18+'2n Trimestre 2017'!H18+'3r Trimestre 2017'!H18+'4t Timestre 2017'!H18</f>
        <v>28197239.519999996</v>
      </c>
      <c r="I18" s="46">
        <f t="shared" si="3"/>
        <v>8.1422920103056587E-2</v>
      </c>
      <c r="J18" s="129">
        <f>'1r Trimestre 2017'!J18+'2n Trimestre 2017'!J18+'3r Trimestre 2017'!J18+'4t Timestre 2017'!J18</f>
        <v>169</v>
      </c>
      <c r="K18" s="28">
        <f t="shared" si="4"/>
        <v>9.1698317959848077E-2</v>
      </c>
      <c r="L18" s="27">
        <f>'1r Trimestre 2017'!L18+'2n Trimestre 2017'!L18+'3r Trimestre 2017'!L18+'4t Timestre 2017'!L18</f>
        <v>1635440.6400000001</v>
      </c>
      <c r="M18" s="46">
        <f t="shared" si="5"/>
        <v>4.7751587133062511E-2</v>
      </c>
      <c r="N18" s="129">
        <f>'1r Trimestre 2017'!N18+'2n Trimestre 2017'!N18+'3r Trimestre 2017'!N18+'4t Timestre 2017'!N18</f>
        <v>0</v>
      </c>
      <c r="O18" s="130">
        <f t="shared" si="6"/>
        <v>0</v>
      </c>
      <c r="P18" s="27">
        <f>'1r Trimestre 2017'!P18+'2n Trimestre 2017'!P18+'3r Trimestre 2017'!P18+'4t Timestre 2017'!P18</f>
        <v>0</v>
      </c>
      <c r="Q18" s="131">
        <f t="shared" si="7"/>
        <v>0</v>
      </c>
      <c r="R18" s="129">
        <f>'1r Trimestre 2017'!R18+'2n Trimestre 2017'!R18+'3r Trimestre 2017'!R18+'4t Timestre 2017'!R18</f>
        <v>0</v>
      </c>
      <c r="S18" s="130" t="str">
        <f t="shared" si="8"/>
        <v/>
      </c>
      <c r="T18" s="27">
        <f>'1r Trimestre 2017'!T18+'2n Trimestre 2017'!T18+'3r Trimestre 2017'!T18+'4t Timestre 2017'!T18</f>
        <v>0</v>
      </c>
      <c r="U18" s="131" t="str">
        <f t="shared" si="9"/>
        <v/>
      </c>
      <c r="V18" s="129">
        <f>'1r Trimestre 2017'!V18+'2n Trimestre 2017'!V18+'3r Trimestre 2017'!V18+'4t Timestre 2017'!V18</f>
        <v>0</v>
      </c>
      <c r="W18" s="28">
        <f t="shared" si="10"/>
        <v>0</v>
      </c>
      <c r="X18" s="27">
        <f>'1r Trimestre 2017'!X18+'2n Trimestre 2017'!X18+'3r Trimestre 2017'!X18+'4t Timestre 2017'!X18</f>
        <v>0</v>
      </c>
      <c r="Y18" s="46">
        <f t="shared" si="11"/>
        <v>0</v>
      </c>
    </row>
    <row r="19" spans="1:29" s="22" customFormat="1" ht="35.15" customHeight="1" x14ac:dyDescent="0.2">
      <c r="A19" s="53" t="s">
        <v>16</v>
      </c>
      <c r="B19" s="47">
        <f>'1r Trimestre 2017'!B19+'2n Trimestre 2017'!B19+'3r Trimestre 2017'!B19+'4t Timestre 2017'!B19</f>
        <v>521</v>
      </c>
      <c r="C19" s="28">
        <f t="shared" si="0"/>
        <v>0.7098092643051771</v>
      </c>
      <c r="D19" s="27">
        <f>'1r Trimestre 2017'!D19+'2n Trimestre 2017'!D19+'3r Trimestre 2017'!D19+'4t Timestre 2017'!D19</f>
        <v>18091917.690000001</v>
      </c>
      <c r="E19" s="46">
        <f t="shared" si="1"/>
        <v>0.49098611634098677</v>
      </c>
      <c r="F19" s="47">
        <f>'1r Trimestre 2017'!F19+'2n Trimestre 2017'!F19+'3r Trimestre 2017'!F19+'4t Timestre 2017'!F19</f>
        <v>2843</v>
      </c>
      <c r="G19" s="28">
        <f t="shared" si="2"/>
        <v>0.27239628245664466</v>
      </c>
      <c r="H19" s="27">
        <f>'1r Trimestre 2017'!H19+'2n Trimestre 2017'!H19+'3r Trimestre 2017'!H19+'4t Timestre 2017'!H19</f>
        <v>29383562.010000005</v>
      </c>
      <c r="I19" s="46">
        <f t="shared" si="3"/>
        <v>8.4848568959612805E-2</v>
      </c>
      <c r="J19" s="47">
        <f>'1r Trimestre 2017'!J19+'2n Trimestre 2017'!J19+'3r Trimestre 2017'!J19+'4t Timestre 2017'!J19</f>
        <v>622</v>
      </c>
      <c r="K19" s="28">
        <f t="shared" si="4"/>
        <v>0.33749321758003253</v>
      </c>
      <c r="L19" s="27">
        <f>'1r Trimestre 2017'!L19+'2n Trimestre 2017'!L19+'3r Trimestre 2017'!L19+'4t Timestre 2017'!L19</f>
        <v>4985514.5399999991</v>
      </c>
      <c r="M19" s="46">
        <f t="shared" si="5"/>
        <v>0.1455670270979447</v>
      </c>
      <c r="N19" s="129">
        <f>'1r Trimestre 2017'!N19+'2n Trimestre 2017'!N19+'3r Trimestre 2017'!N19+'4t Timestre 2017'!N19</f>
        <v>0</v>
      </c>
      <c r="O19" s="130">
        <f t="shared" si="6"/>
        <v>0</v>
      </c>
      <c r="P19" s="27">
        <f>'1r Trimestre 2017'!P19+'2n Trimestre 2017'!P19+'3r Trimestre 2017'!P19+'4t Timestre 2017'!P19</f>
        <v>0</v>
      </c>
      <c r="Q19" s="131">
        <f t="shared" si="7"/>
        <v>0</v>
      </c>
      <c r="R19" s="129">
        <f>'1r Trimestre 2017'!R19+'2n Trimestre 2017'!R19+'3r Trimestre 2017'!R19+'4t Timestre 2017'!R19</f>
        <v>0</v>
      </c>
      <c r="S19" s="130" t="str">
        <f t="shared" si="8"/>
        <v/>
      </c>
      <c r="T19" s="27">
        <f>'1r Trimestre 2017'!T19+'2n Trimestre 2017'!T19+'3r Trimestre 2017'!T19+'4t Timestre 2017'!T19</f>
        <v>0</v>
      </c>
      <c r="U19" s="131" t="str">
        <f t="shared" si="9"/>
        <v/>
      </c>
      <c r="V19" s="129">
        <f>'1r Trimestre 2017'!V19+'2n Trimestre 2017'!V19+'3r Trimestre 2017'!V19+'4t Timestre 2017'!V19</f>
        <v>0</v>
      </c>
      <c r="W19" s="28">
        <f t="shared" si="10"/>
        <v>0</v>
      </c>
      <c r="X19" s="27">
        <f>'1r Trimestre 2017'!X19+'2n Trimestre 2017'!X19+'3r Trimestre 2017'!X19+'4t Timestre 2017'!X19</f>
        <v>0</v>
      </c>
      <c r="Y19" s="46">
        <f t="shared" si="11"/>
        <v>0</v>
      </c>
    </row>
    <row r="20" spans="1:29" s="68" customFormat="1" ht="41.95" customHeight="1" x14ac:dyDescent="0.2">
      <c r="A20" s="132" t="s">
        <v>19</v>
      </c>
      <c r="B20" s="129">
        <v>145</v>
      </c>
      <c r="C20" s="28">
        <f t="shared" si="0"/>
        <v>0.19754768392370572</v>
      </c>
      <c r="D20" s="27">
        <f>'1r Trimestre 2017'!D20+'2n Trimestre 2017'!D20+'3r Trimestre 2017'!D20+'4t Timestre 2017'!D20</f>
        <v>1107066.8199999998</v>
      </c>
      <c r="E20" s="46">
        <f t="shared" si="1"/>
        <v>3.0044047723155772E-2</v>
      </c>
      <c r="F20" s="129">
        <v>7100</v>
      </c>
      <c r="G20" s="28">
        <f t="shared" si="2"/>
        <v>0.68027210884353739</v>
      </c>
      <c r="H20" s="27">
        <v>19790610.570000079</v>
      </c>
      <c r="I20" s="46">
        <f t="shared" si="3"/>
        <v>5.7147768032004283E-2</v>
      </c>
      <c r="J20" s="129">
        <v>1001</v>
      </c>
      <c r="K20" s="28">
        <f t="shared" si="4"/>
        <v>0.5431361909929463</v>
      </c>
      <c r="L20" s="27">
        <f>'1r Trimestre 2017'!L20+'2n Trimestre 2017'!L20+'3r Trimestre 2017'!L20+'4t Timestre 2017'!L20</f>
        <v>2583730.5499999998</v>
      </c>
      <c r="M20" s="46">
        <f t="shared" si="5"/>
        <v>7.5439750895930108E-2</v>
      </c>
      <c r="N20" s="129">
        <f>'1r Trimestre 2017'!N20+'2n Trimestre 2017'!N20+'3r Trimestre 2017'!N20+'4t Timestre 2017'!N20</f>
        <v>0</v>
      </c>
      <c r="O20" s="130">
        <f t="shared" si="6"/>
        <v>0</v>
      </c>
      <c r="P20" s="27">
        <f>'1r Trimestre 2017'!P20+'2n Trimestre 2017'!P20+'3r Trimestre 2017'!P20+'4t Timestre 2017'!P20</f>
        <v>0</v>
      </c>
      <c r="Q20" s="131">
        <f t="shared" si="7"/>
        <v>0</v>
      </c>
      <c r="R20" s="129">
        <f>'1r Trimestre 2017'!R20+'2n Trimestre 2017'!R20+'3r Trimestre 2017'!R20+'4t Timestre 2017'!R20</f>
        <v>0</v>
      </c>
      <c r="S20" s="130" t="str">
        <f t="shared" si="8"/>
        <v/>
      </c>
      <c r="T20" s="27">
        <f>'1r Trimestre 2017'!T20+'2n Trimestre 2017'!T20+'3r Trimestre 2017'!T20+'4t Timestre 2017'!T20</f>
        <v>0</v>
      </c>
      <c r="U20" s="131" t="str">
        <f t="shared" si="9"/>
        <v/>
      </c>
      <c r="V20" s="129">
        <f>'1r Trimestre 2017'!V20+'2n Trimestre 2017'!V20+'3r Trimestre 2017'!V20+'4t Timestre 2017'!V20</f>
        <v>0</v>
      </c>
      <c r="W20" s="28">
        <f t="shared" si="10"/>
        <v>0</v>
      </c>
      <c r="X20" s="27">
        <f>'1r Trimestre 2017'!X20+'2n Trimestre 2017'!X20+'3r Trimestre 2017'!X20+'4t Timestre 2017'!X20</f>
        <v>0</v>
      </c>
      <c r="Y20" s="46">
        <f t="shared" si="11"/>
        <v>0</v>
      </c>
    </row>
    <row r="21" spans="1:29" s="23" customFormat="1" ht="35.15" customHeight="1" thickBot="1" x14ac:dyDescent="0.3">
      <c r="A21" s="55" t="s">
        <v>20</v>
      </c>
      <c r="B21" s="48">
        <f t="shared" ref="B21:Y21" si="12">SUM(B15:B20)</f>
        <v>734</v>
      </c>
      <c r="C21" s="50">
        <f t="shared" si="12"/>
        <v>1</v>
      </c>
      <c r="D21" s="49">
        <f t="shared" si="12"/>
        <v>36848124.800000004</v>
      </c>
      <c r="E21" s="51">
        <f t="shared" si="12"/>
        <v>0.99999999999999989</v>
      </c>
      <c r="F21" s="48">
        <f t="shared" si="12"/>
        <v>10437</v>
      </c>
      <c r="G21" s="50">
        <f t="shared" si="12"/>
        <v>1</v>
      </c>
      <c r="H21" s="49">
        <f t="shared" si="12"/>
        <v>346305923.25</v>
      </c>
      <c r="I21" s="51">
        <f t="shared" si="12"/>
        <v>1.0000000000000002</v>
      </c>
      <c r="J21" s="48">
        <f t="shared" si="12"/>
        <v>1843</v>
      </c>
      <c r="K21" s="50">
        <f t="shared" si="12"/>
        <v>1</v>
      </c>
      <c r="L21" s="49">
        <f t="shared" si="12"/>
        <v>34248927.379999995</v>
      </c>
      <c r="M21" s="51">
        <f t="shared" si="12"/>
        <v>1</v>
      </c>
      <c r="N21" s="48">
        <f t="shared" si="12"/>
        <v>16</v>
      </c>
      <c r="O21" s="50">
        <f t="shared" si="12"/>
        <v>1</v>
      </c>
      <c r="P21" s="49">
        <f t="shared" si="12"/>
        <v>1923713.15</v>
      </c>
      <c r="Q21" s="51">
        <f t="shared" si="12"/>
        <v>1</v>
      </c>
      <c r="R21" s="48">
        <f t="shared" si="12"/>
        <v>0</v>
      </c>
      <c r="S21" s="50">
        <f t="shared" si="12"/>
        <v>0</v>
      </c>
      <c r="T21" s="49">
        <f t="shared" si="12"/>
        <v>0</v>
      </c>
      <c r="U21" s="51">
        <f t="shared" si="12"/>
        <v>0</v>
      </c>
      <c r="V21" s="48">
        <f t="shared" si="12"/>
        <v>8</v>
      </c>
      <c r="W21" s="50">
        <f t="shared" si="12"/>
        <v>1</v>
      </c>
      <c r="X21" s="49">
        <f t="shared" si="12"/>
        <v>1299951.44</v>
      </c>
      <c r="Y21" s="51">
        <f t="shared" si="12"/>
        <v>1</v>
      </c>
    </row>
    <row r="22" spans="1:29" s="1" customFormat="1" ht="18.7" customHeight="1" x14ac:dyDescent="0.25">
      <c r="B22" s="4"/>
      <c r="F22" s="4"/>
      <c r="J22" s="4"/>
      <c r="R22" s="85"/>
      <c r="S22" s="85"/>
      <c r="T22" s="85"/>
      <c r="U22" s="85"/>
    </row>
    <row r="23" spans="1:29" s="33" customFormat="1" x14ac:dyDescent="0.25">
      <c r="A23" s="138" t="s">
        <v>36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40"/>
      <c r="O23" s="119"/>
      <c r="Z23" s="15"/>
      <c r="AA23" s="15"/>
      <c r="AB23" s="14"/>
      <c r="AC23" s="15"/>
    </row>
    <row r="24" spans="1:29" s="33" customFormat="1" x14ac:dyDescent="0.25">
      <c r="A24" s="141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3"/>
      <c r="O24" s="119"/>
      <c r="Z24" s="11"/>
      <c r="AA24" s="11"/>
      <c r="AB24" s="16"/>
      <c r="AC24" s="11"/>
    </row>
    <row r="25" spans="1:29" s="34" customFormat="1" ht="14.95" x14ac:dyDescent="0.25">
      <c r="A25" s="126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27"/>
      <c r="O25" s="119"/>
      <c r="Z25" s="11"/>
      <c r="AA25" s="11"/>
      <c r="AB25" s="16"/>
      <c r="AC25" s="11"/>
    </row>
    <row r="26" spans="1:29" s="35" customFormat="1" ht="20.25" customHeight="1" x14ac:dyDescent="0.25">
      <c r="A26" s="116" t="s">
        <v>18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5"/>
      <c r="O26" s="114"/>
      <c r="Z26" s="11"/>
      <c r="AA26" s="11"/>
      <c r="AB26" s="16"/>
      <c r="AC26" s="11"/>
    </row>
    <row r="27" spans="1:29" s="34" customFormat="1" ht="18.7" customHeight="1" x14ac:dyDescent="0.25">
      <c r="A27" s="89" t="s">
        <v>37</v>
      </c>
      <c r="B27" s="128"/>
      <c r="C27" s="128"/>
      <c r="D27" s="128"/>
      <c r="E27" s="128"/>
      <c r="F27" s="128"/>
      <c r="G27" s="128"/>
      <c r="H27" s="128"/>
      <c r="I27" s="124"/>
      <c r="J27" s="123"/>
      <c r="K27" s="123"/>
      <c r="L27" s="123"/>
      <c r="M27" s="123"/>
      <c r="N27" s="125"/>
      <c r="O27" s="118"/>
      <c r="Z27" s="11"/>
      <c r="AA27" s="11"/>
      <c r="AB27" s="16"/>
      <c r="AC27" s="11"/>
    </row>
    <row r="28" spans="1:29" s="34" customFormat="1" ht="18" customHeight="1" x14ac:dyDescent="0.25">
      <c r="B28" s="120"/>
      <c r="C28" s="120"/>
      <c r="D28" s="120"/>
      <c r="E28" s="121"/>
      <c r="F28" s="121"/>
      <c r="G28" s="122"/>
      <c r="H28" s="118"/>
      <c r="I28" s="117"/>
      <c r="J28" s="118"/>
      <c r="K28" s="118"/>
      <c r="L28" s="118"/>
      <c r="M28" s="118"/>
      <c r="N28" s="118"/>
      <c r="O28" s="118"/>
      <c r="Z28" s="11"/>
      <c r="AA28" s="11"/>
      <c r="AB28" s="16"/>
      <c r="AC28" s="11"/>
    </row>
    <row r="29" spans="1:29" s="12" customFormat="1" ht="14.95" x14ac:dyDescent="0.25">
      <c r="B29" s="11"/>
      <c r="F29" s="11"/>
      <c r="J29" s="11"/>
    </row>
    <row r="30" spans="1:29" s="19" customFormat="1" ht="14.95" x14ac:dyDescent="0.25">
      <c r="B30" s="20"/>
      <c r="F30" s="20"/>
      <c r="J30" s="20"/>
    </row>
    <row r="31" spans="1:29" ht="15.8" thickBot="1" x14ac:dyDescent="0.3">
      <c r="A31" s="43" t="str">
        <f>A9</f>
        <v xml:space="preserve">ANY 2017     1 de gener a 31 de desembre de 2017  </v>
      </c>
      <c r="B31" s="84"/>
      <c r="C31" s="84"/>
      <c r="D31" s="84"/>
      <c r="E31" s="84"/>
    </row>
    <row r="32" spans="1:29" ht="14.95" customHeight="1" x14ac:dyDescent="0.25">
      <c r="A32" s="166" t="s">
        <v>15</v>
      </c>
      <c r="B32" s="169" t="s">
        <v>17</v>
      </c>
      <c r="C32" s="169"/>
      <c r="D32" s="169"/>
      <c r="E32" s="170"/>
      <c r="H32" s="173" t="s">
        <v>38</v>
      </c>
      <c r="I32" s="174"/>
      <c r="J32" s="169" t="s">
        <v>40</v>
      </c>
      <c r="K32" s="169"/>
      <c r="L32" s="169"/>
      <c r="M32" s="170"/>
    </row>
    <row r="33" spans="1:13" ht="14.95" customHeight="1" thickBot="1" x14ac:dyDescent="0.3">
      <c r="A33" s="167"/>
      <c r="B33" s="171"/>
      <c r="C33" s="171"/>
      <c r="D33" s="171"/>
      <c r="E33" s="172"/>
      <c r="H33" s="175"/>
      <c r="I33" s="176"/>
      <c r="J33" s="171"/>
      <c r="K33" s="171"/>
      <c r="L33" s="171"/>
      <c r="M33" s="172"/>
    </row>
    <row r="34" spans="1:13" ht="50.95" customHeight="1" thickBot="1" x14ac:dyDescent="0.3">
      <c r="A34" s="168"/>
      <c r="B34" s="77" t="s">
        <v>26</v>
      </c>
      <c r="C34" s="75" t="s">
        <v>12</v>
      </c>
      <c r="D34" s="72" t="s">
        <v>28</v>
      </c>
      <c r="E34" s="76" t="s">
        <v>13</v>
      </c>
      <c r="H34" s="177"/>
      <c r="I34" s="178"/>
      <c r="J34" s="77" t="s">
        <v>26</v>
      </c>
      <c r="K34" s="75" t="s">
        <v>12</v>
      </c>
      <c r="L34" s="72" t="s">
        <v>28</v>
      </c>
      <c r="M34" s="76" t="s">
        <v>13</v>
      </c>
    </row>
    <row r="35" spans="1:13" ht="34.5" customHeight="1" x14ac:dyDescent="0.25">
      <c r="A35" s="58" t="s">
        <v>2</v>
      </c>
      <c r="B35" s="47">
        <f>B15+F15+J15+N15+R15+V15</f>
        <v>372</v>
      </c>
      <c r="C35" s="26">
        <f t="shared" ref="C35:C40" si="13">B35/$B$41</f>
        <v>2.8531983433041877E-2</v>
      </c>
      <c r="D35" s="42">
        <f>D15+H15+L15+P15+T15+X15</f>
        <v>244220704.89999998</v>
      </c>
      <c r="E35" s="45">
        <f>D35/$D$41</f>
        <v>0.58061159628022552</v>
      </c>
      <c r="H35" s="134" t="str">
        <f>B13</f>
        <v>Obres</v>
      </c>
      <c r="I35" s="135"/>
      <c r="J35" s="97">
        <f>B21</f>
        <v>734</v>
      </c>
      <c r="K35" s="26">
        <f>J35/$J$41</f>
        <v>5.6296978064120262E-2</v>
      </c>
      <c r="L35" s="42">
        <f>D21</f>
        <v>36848124.800000004</v>
      </c>
      <c r="M35" s="45">
        <f>L35/$L$41</f>
        <v>8.7602926905076553E-2</v>
      </c>
    </row>
    <row r="36" spans="1:13" ht="34.5" customHeight="1" x14ac:dyDescent="0.25">
      <c r="A36" s="57" t="s">
        <v>3</v>
      </c>
      <c r="B36" s="47">
        <f>B16+F16+J16+N16+R16+V16</f>
        <v>3</v>
      </c>
      <c r="C36" s="26">
        <f t="shared" si="13"/>
        <v>2.3009664058904741E-4</v>
      </c>
      <c r="D36" s="42">
        <f>D16+H16+L16+P16+T16+X16</f>
        <v>51825000</v>
      </c>
      <c r="E36" s="45">
        <f t="shared" ref="E36:E37" si="14">D36/$D$41</f>
        <v>0.12320902926532619</v>
      </c>
      <c r="H36" s="134" t="str">
        <f>F13</f>
        <v>Serveis</v>
      </c>
      <c r="I36" s="135"/>
      <c r="J36" s="97">
        <f>F21</f>
        <v>10437</v>
      </c>
      <c r="K36" s="26">
        <f t="shared" ref="K36:K40" si="15">J36/$J$41</f>
        <v>0.80050621260929589</v>
      </c>
      <c r="L36" s="42">
        <f>H21</f>
        <v>346305923.25</v>
      </c>
      <c r="M36" s="45">
        <f t="shared" ref="M36:M40" si="16">L36/$L$41</f>
        <v>0.82330953463511924</v>
      </c>
    </row>
    <row r="37" spans="1:13" ht="34.5" customHeight="1" x14ac:dyDescent="0.25">
      <c r="A37" s="56" t="s">
        <v>1</v>
      </c>
      <c r="B37" s="47">
        <f>B17+F17+J17+N17+R17+V17</f>
        <v>55</v>
      </c>
      <c r="C37" s="26">
        <f t="shared" si="13"/>
        <v>4.2184384107992025E-3</v>
      </c>
      <c r="D37" s="42">
        <f>D17+H17+L17+P17+T17+X17</f>
        <v>18805852.779999997</v>
      </c>
      <c r="E37" s="45">
        <f t="shared" si="14"/>
        <v>4.4709133922439664E-2</v>
      </c>
      <c r="H37" s="134" t="str">
        <f>J13</f>
        <v>Subministraments</v>
      </c>
      <c r="I37" s="135"/>
      <c r="J37" s="97">
        <f>J21</f>
        <v>1843</v>
      </c>
      <c r="K37" s="26">
        <f t="shared" si="15"/>
        <v>0.14135603620187145</v>
      </c>
      <c r="L37" s="42">
        <f>L21</f>
        <v>34248927.379999995</v>
      </c>
      <c r="M37" s="45">
        <f t="shared" si="16"/>
        <v>8.1423581203443327E-2</v>
      </c>
    </row>
    <row r="38" spans="1:13" ht="34.5" customHeight="1" x14ac:dyDescent="0.25">
      <c r="A38" s="58" t="s">
        <v>0</v>
      </c>
      <c r="B38" s="129">
        <f>B18+F18+J18+N18+R18+V18</f>
        <v>376</v>
      </c>
      <c r="C38" s="26">
        <f t="shared" si="13"/>
        <v>2.8838778953827273E-2</v>
      </c>
      <c r="D38" s="42">
        <f>D18+H18+L18+P18+T18+X18</f>
        <v>29832680.159999996</v>
      </c>
      <c r="E38" s="45">
        <f>D38/$D$41</f>
        <v>7.092437169120222E-2</v>
      </c>
      <c r="H38" s="134" t="str">
        <f>N13</f>
        <v>Gestió Serveis Públics/Concessions</v>
      </c>
      <c r="I38" s="135"/>
      <c r="J38" s="97">
        <f>N21</f>
        <v>16</v>
      </c>
      <c r="K38" s="26">
        <f t="shared" si="15"/>
        <v>1.2271820831415861E-3</v>
      </c>
      <c r="L38" s="42">
        <f>P21</f>
        <v>1923713.15</v>
      </c>
      <c r="M38" s="45">
        <f t="shared" si="16"/>
        <v>4.5734458233756452E-3</v>
      </c>
    </row>
    <row r="39" spans="1:13" ht="35.35" customHeight="1" x14ac:dyDescent="0.25">
      <c r="A39" s="56" t="s">
        <v>22</v>
      </c>
      <c r="B39" s="47">
        <f t="shared" ref="B39:B40" si="17">B19+F19+J19+N19+R19+V19</f>
        <v>3986</v>
      </c>
      <c r="C39" s="26">
        <f t="shared" si="13"/>
        <v>0.30572173646264766</v>
      </c>
      <c r="D39" s="42">
        <f>D19+H19+L19+P19+T19+X19</f>
        <v>52460994.240000002</v>
      </c>
      <c r="E39" s="45">
        <f>D39/$D$41</f>
        <v>0.12472104533727484</v>
      </c>
      <c r="H39" s="134" t="str">
        <f>R13</f>
        <v>Administratius especials</v>
      </c>
      <c r="I39" s="135"/>
      <c r="J39" s="97">
        <f>R21</f>
        <v>0</v>
      </c>
      <c r="K39" s="26">
        <f t="shared" si="15"/>
        <v>0</v>
      </c>
      <c r="L39" s="42">
        <f>T21</f>
        <v>0</v>
      </c>
      <c r="M39" s="45">
        <f t="shared" si="16"/>
        <v>0</v>
      </c>
    </row>
    <row r="40" spans="1:13" ht="35.35" customHeight="1" x14ac:dyDescent="0.25">
      <c r="A40" s="59" t="s">
        <v>19</v>
      </c>
      <c r="B40" s="47">
        <f t="shared" si="17"/>
        <v>8246</v>
      </c>
      <c r="C40" s="26">
        <f t="shared" si="13"/>
        <v>0.63245896609909491</v>
      </c>
      <c r="D40" s="42">
        <f t="shared" ref="D40" si="18">D20+H20+L20+P20+T20+X20</f>
        <v>23481407.94000008</v>
      </c>
      <c r="E40" s="45">
        <f>D40/$D$41</f>
        <v>5.582482350353174E-2</v>
      </c>
      <c r="H40" s="134" t="str">
        <f>V13</f>
        <v>Privats de l'Administració</v>
      </c>
      <c r="I40" s="135"/>
      <c r="J40" s="97">
        <f>V21</f>
        <v>8</v>
      </c>
      <c r="K40" s="26">
        <f t="shared" si="15"/>
        <v>6.1359104157079306E-4</v>
      </c>
      <c r="L40" s="42">
        <f>X21</f>
        <v>1299951.44</v>
      </c>
      <c r="M40" s="45">
        <f t="shared" si="16"/>
        <v>3.090511432985295E-3</v>
      </c>
    </row>
    <row r="41" spans="1:13" ht="35.35" customHeight="1" thickBot="1" x14ac:dyDescent="0.3">
      <c r="A41" s="60" t="s">
        <v>23</v>
      </c>
      <c r="B41" s="83">
        <f>SUM(B35:B40)</f>
        <v>13038</v>
      </c>
      <c r="C41" s="61">
        <f>SUM(C35:C40)</f>
        <v>1</v>
      </c>
      <c r="D41" s="62">
        <f>SUM(D35:D40)</f>
        <v>420626640.01999998</v>
      </c>
      <c r="E41" s="63">
        <f>SUM(E35:E40)</f>
        <v>1.0000000000000002</v>
      </c>
      <c r="H41" s="136" t="s">
        <v>23</v>
      </c>
      <c r="I41" s="137"/>
      <c r="J41" s="98">
        <f>SUM(J35:J40)</f>
        <v>13038</v>
      </c>
      <c r="K41" s="61">
        <f>SUM(K35:K40)</f>
        <v>0.99999999999999989</v>
      </c>
      <c r="L41" s="62">
        <f>SUM(L35:L40)</f>
        <v>420626640.01999998</v>
      </c>
      <c r="M41" s="63">
        <f>SUM(M35:M40)</f>
        <v>1</v>
      </c>
    </row>
    <row r="42" spans="1:13" ht="35.15" customHeight="1" x14ac:dyDescent="0.25"/>
    <row r="43" spans="1:13" ht="21.1" customHeight="1" x14ac:dyDescent="0.25"/>
  </sheetData>
  <mergeCells count="20">
    <mergeCell ref="H40:I40"/>
    <mergeCell ref="H41:I41"/>
    <mergeCell ref="H35:I35"/>
    <mergeCell ref="H36:I36"/>
    <mergeCell ref="H37:I37"/>
    <mergeCell ref="H38:I38"/>
    <mergeCell ref="H39:I39"/>
    <mergeCell ref="B12:Y12"/>
    <mergeCell ref="A13:A14"/>
    <mergeCell ref="B13:E13"/>
    <mergeCell ref="F13:I13"/>
    <mergeCell ref="J13:M13"/>
    <mergeCell ref="N13:Q13"/>
    <mergeCell ref="R13:U13"/>
    <mergeCell ref="V13:Y13"/>
    <mergeCell ref="A32:A34"/>
    <mergeCell ref="B32:E33"/>
    <mergeCell ref="A23:N24"/>
    <mergeCell ref="H32:I34"/>
    <mergeCell ref="J32:M33"/>
  </mergeCells>
  <pageMargins left="0.19685039370078741" right="0" top="0.55118110236220474" bottom="0.55118110236220474" header="0.31496062992125984" footer="0.31496062992125984"/>
  <pageSetup paperSize="8" scale="57" orientation="landscape" r:id="rId1"/>
  <headerFooter>
    <oddFooter>&amp;R&amp;Z&amp;F</oddFooter>
  </headerFooter>
  <ignoredErrors>
    <ignoredError sqref="K35:K40" formula="1"/>
    <ignoredError sqref="C35:C40" evalError="1" formula="1"/>
    <ignoredError sqref="C41:D41 B36 D36 E35:E41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1r Trimestre 2017</vt:lpstr>
      <vt:lpstr>2n Trimestre 2017</vt:lpstr>
      <vt:lpstr>3r Trimestre 2017</vt:lpstr>
      <vt:lpstr>4t Timestre 2017</vt:lpstr>
      <vt:lpstr>TOTAL ANY 2017</vt:lpstr>
      <vt:lpstr>'1r Trimestre 2017'!Àrea_d'impressió</vt:lpstr>
      <vt:lpstr>'2n Trimestre 2017'!Àrea_d'impressió</vt:lpstr>
      <vt:lpstr>'3r Trimestre 2017'!Àrea_d'impressió</vt:lpstr>
      <vt:lpstr>'4t Timestre 2017'!Àrea_d'impressió</vt:lpstr>
      <vt:lpstr>'TOTAL ANY 2017'!Àrea_d'impressió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2018-04-23T07:49:47Z</cp:lastPrinted>
  <dcterms:created xsi:type="dcterms:W3CDTF">2016-02-03T12:33:15Z</dcterms:created>
  <dcterms:modified xsi:type="dcterms:W3CDTF">2018-04-27T11:29:35Z</dcterms:modified>
</cp:coreProperties>
</file>