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9" yWindow="122" windowWidth="16859" windowHeight="10678" activeTab="3"/>
  </bookViews>
  <sheets>
    <sheet name="1T" sheetId="1" r:id="rId1"/>
    <sheet name="2T" sheetId="2" r:id="rId2"/>
    <sheet name="3T" sheetId="3" r:id="rId3"/>
    <sheet name="4T" sheetId="4" r:id="rId4"/>
  </sheets>
  <calcPr calcId="145621"/>
</workbook>
</file>

<file path=xl/calcChain.xml><?xml version="1.0" encoding="utf-8"?>
<calcChain xmlns="http://schemas.openxmlformats.org/spreadsheetml/2006/main">
  <c r="Y21" i="4" l="1"/>
  <c r="X21" i="4"/>
  <c r="M21" i="4"/>
  <c r="L21" i="4"/>
  <c r="K21" i="4"/>
  <c r="J21" i="4"/>
  <c r="I21" i="4"/>
  <c r="H21" i="4"/>
  <c r="G21" i="4"/>
  <c r="F21" i="4"/>
  <c r="E21" i="4"/>
  <c r="D21" i="4"/>
  <c r="C21" i="4"/>
  <c r="B21" i="4"/>
  <c r="M18" i="3" l="1"/>
  <c r="I18" i="3"/>
  <c r="M17" i="3"/>
  <c r="I17" i="3"/>
  <c r="I16" i="3"/>
  <c r="M14" i="3"/>
  <c r="I14" i="3"/>
  <c r="I20" i="3" s="1"/>
  <c r="X20" i="2"/>
  <c r="V20" i="2"/>
  <c r="T20" i="2"/>
  <c r="R20" i="2"/>
  <c r="P20" i="2"/>
  <c r="N20" i="2"/>
  <c r="L20" i="2"/>
  <c r="J20" i="2"/>
  <c r="H20" i="2"/>
  <c r="F20" i="2"/>
  <c r="D20" i="2"/>
  <c r="C20" i="2"/>
  <c r="B20" i="2"/>
  <c r="Z19" i="2"/>
  <c r="M18" i="2"/>
  <c r="K18" i="2"/>
  <c r="I18" i="2"/>
  <c r="G18" i="2"/>
  <c r="E18" i="2"/>
  <c r="M17" i="2"/>
  <c r="M20" i="2" s="1"/>
  <c r="K17" i="2"/>
  <c r="K20" i="2" s="1"/>
  <c r="I17" i="2"/>
  <c r="G17" i="2"/>
  <c r="I14" i="2"/>
  <c r="I20" i="2" s="1"/>
  <c r="G14" i="2"/>
  <c r="G20" i="2" s="1"/>
  <c r="E14" i="2"/>
  <c r="E20" i="2" s="1"/>
  <c r="X20" i="1" l="1"/>
  <c r="V20" i="1"/>
  <c r="L20" i="1"/>
  <c r="H20" i="1"/>
  <c r="G20" i="1"/>
  <c r="F20" i="1"/>
  <c r="M17" i="1"/>
</calcChain>
</file>

<file path=xl/sharedStrings.xml><?xml version="1.0" encoding="utf-8"?>
<sst xmlns="http://schemas.openxmlformats.org/spreadsheetml/2006/main" count="339" uniqueCount="34">
  <si>
    <t>Derivats d'acords marc</t>
  </si>
  <si>
    <t>Negociats</t>
  </si>
  <si>
    <t>Oberts</t>
  </si>
  <si>
    <t>Restringits</t>
  </si>
  <si>
    <t>Total</t>
  </si>
  <si>
    <t>Serveis</t>
  </si>
  <si>
    <t>Subministraments</t>
  </si>
  <si>
    <t>Obres</t>
  </si>
  <si>
    <t>Administratius especials</t>
  </si>
  <si>
    <t>Privats de l'Administració</t>
  </si>
  <si>
    <t>TIPUS DE CONTRACTES</t>
  </si>
  <si>
    <t>Nombre</t>
  </si>
  <si>
    <t>Import</t>
  </si>
  <si>
    <t>% total contractes</t>
  </si>
  <si>
    <t>% total import</t>
  </si>
  <si>
    <t>Gestió Serveis Públics/Concessions</t>
  </si>
  <si>
    <t>Procediment d'adjudicació</t>
  </si>
  <si>
    <t xml:space="preserve">ENS:      Institut de Cultura de Barcelona </t>
  </si>
  <si>
    <t>RELACIÓ DE LA CONTRACTACIÓ</t>
  </si>
  <si>
    <r>
      <t xml:space="preserve">PRIMER TRIMESTRE:     </t>
    </r>
    <r>
      <rPr>
        <b/>
        <i/>
        <sz val="13"/>
        <color theme="1"/>
        <rFont val="Arial"/>
        <family val="2"/>
      </rPr>
      <t>1 de gener a 31 de març de 2017</t>
    </r>
  </si>
  <si>
    <t>Menors</t>
  </si>
  <si>
    <t>* Menors derivats autorització genèrica de despesa</t>
  </si>
  <si>
    <t>----</t>
  </si>
  <si>
    <r>
      <t xml:space="preserve">* </t>
    </r>
    <r>
      <rPr>
        <b/>
        <sz val="10"/>
        <color theme="1"/>
        <rFont val="Arial"/>
        <family val="2"/>
      </rPr>
      <t xml:space="preserve">La informació sobre el nombre de contractes menors derivats d'una autorització genèrica de despesa, es publicarà un cop finalitzat l'any corresponent, tal  i com preveu la base vint-i-vuitena, apartat 1 punt e) de les bases d'execució 2017 de l'Ajuntament de Barcelona. </t>
    </r>
    <r>
      <rPr>
        <b/>
        <i/>
        <sz val="10"/>
        <color theme="5" tint="-0.249977111117893"/>
        <rFont val="Arial"/>
        <family val="2"/>
      </rPr>
      <t xml:space="preserve">http://ajuntament.barcelona.cat/pressupostos2017/ca/docs/Llibre_Verd_Pressupost_2017.pdf </t>
    </r>
    <r>
      <rPr>
        <b/>
        <sz val="10"/>
        <color theme="5" tint="-0.249977111117893"/>
        <rFont val="Arial"/>
        <family val="2"/>
      </rPr>
      <t xml:space="preserve">   </t>
    </r>
    <r>
      <rPr>
        <b/>
        <sz val="10"/>
        <rFont val="Arial"/>
        <family val="2"/>
      </rPr>
      <t xml:space="preserve">Trimestralment, però, s'informarà de la despesa efectuada. </t>
    </r>
  </si>
  <si>
    <t>* La informació sobre el nombre de contractes derivats d'acords marc d'una autorització genèrica de despesa també es publicarà un cop finalitzat l'any, i igualment s'informarà la despesa trimestral.</t>
  </si>
  <si>
    <t>* Els lots es comptabilitzen com a contractes independents.</t>
  </si>
  <si>
    <t>* No s'indiquen els contractes patrimonials, ni IBIS.</t>
  </si>
  <si>
    <t xml:space="preserve">RELACIÓ DE CONTRACTES </t>
  </si>
  <si>
    <r>
      <t xml:space="preserve">SEGON TRIMESTRE:     </t>
    </r>
    <r>
      <rPr>
        <b/>
        <i/>
        <sz val="12"/>
        <color theme="1"/>
        <rFont val="Arial"/>
        <family val="2"/>
      </rPr>
      <t>1 de abril a 30 de juny de 2017</t>
    </r>
  </si>
  <si>
    <t>ENS:   INSTITUT DE CULTURA DE BARCELONA</t>
  </si>
  <si>
    <t xml:space="preserve">Menors </t>
  </si>
  <si>
    <r>
      <t xml:space="preserve">TERCER TRIMESTRE:     </t>
    </r>
    <r>
      <rPr>
        <b/>
        <i/>
        <sz val="12"/>
        <color theme="1"/>
        <rFont val="Arial"/>
        <family val="2"/>
      </rPr>
      <t>1 de juliol a 30 de setembre de 2017</t>
    </r>
  </si>
  <si>
    <r>
      <t xml:space="preserve">QUART TRIMESTRE:     </t>
    </r>
    <r>
      <rPr>
        <b/>
        <i/>
        <sz val="12"/>
        <color theme="1"/>
        <rFont val="Arial"/>
        <family val="2"/>
      </rPr>
      <t>1 d'octubre a 31 de desembre de 2017</t>
    </r>
  </si>
  <si>
    <t>ENS:       Institut de Cultura de Barcelona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</si>
</sst>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sz val="11"/>
      <color theme="1"/>
      <name val="Calibri"/>
      <family val="2"/>
      <scheme val="minor"/>
    </font>
    <font>
      <b/>
      <sz val="13"/>
      <color theme="1"/>
      <name val="Arial"/>
      <family val="2"/>
    </font>
    <font>
      <b/>
      <i/>
      <sz val="13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5" tint="-0.249977111117893"/>
      <name val="Arial"/>
      <family val="2"/>
    </font>
    <font>
      <b/>
      <sz val="10"/>
      <color theme="5" tint="-0.249977111117893"/>
      <name val="Arial"/>
      <family val="2"/>
    </font>
    <font>
      <b/>
      <sz val="10"/>
      <name val="Arial"/>
      <family val="2"/>
    </font>
    <font>
      <i/>
      <sz val="10"/>
      <color theme="1"/>
      <name val="Arial"/>
      <family val="2"/>
    </font>
    <font>
      <b/>
      <i/>
      <sz val="12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134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4" fillId="2" borderId="2" xfId="0" applyFont="1" applyFill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4" fillId="2" borderId="5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3" fontId="4" fillId="0" borderId="1" xfId="0" quotePrefix="1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quotePrefix="1" applyFont="1" applyBorder="1" applyAlignment="1">
      <alignment horizontal="center" vertical="justify"/>
    </xf>
    <xf numFmtId="0" fontId="0" fillId="2" borderId="0" xfId="0" applyFont="1" applyFill="1"/>
    <xf numFmtId="3" fontId="4" fillId="0" borderId="4" xfId="0" applyNumberFormat="1" applyFont="1" applyBorder="1" applyAlignment="1">
      <alignment horizontal="center" vertical="center"/>
    </xf>
    <xf numFmtId="3" fontId="4" fillId="0" borderId="4" xfId="0" quotePrefix="1" applyNumberFormat="1" applyFont="1" applyBorder="1" applyAlignment="1">
      <alignment horizontal="center" vertical="center"/>
    </xf>
    <xf numFmtId="0" fontId="3" fillId="0" borderId="8" xfId="0" quotePrefix="1" applyFont="1" applyBorder="1" applyAlignment="1">
      <alignment horizontal="center" vertical="justify"/>
    </xf>
    <xf numFmtId="0" fontId="3" fillId="2" borderId="5" xfId="0" applyFont="1" applyFill="1" applyBorder="1" applyAlignment="1">
      <alignment vertical="center"/>
    </xf>
    <xf numFmtId="2" fontId="3" fillId="0" borderId="7" xfId="0" applyNumberFormat="1" applyFont="1" applyBorder="1" applyAlignment="1">
      <alignment horizontal="right" vertical="center"/>
    </xf>
    <xf numFmtId="4" fontId="3" fillId="0" borderId="7" xfId="0" applyNumberFormat="1" applyFont="1" applyBorder="1" applyAlignment="1">
      <alignment horizontal="right" vertical="center"/>
    </xf>
    <xf numFmtId="4" fontId="3" fillId="0" borderId="10" xfId="0" applyNumberFormat="1" applyFont="1" applyBorder="1" applyAlignment="1">
      <alignment horizontal="right" vertical="center"/>
    </xf>
    <xf numFmtId="3" fontId="3" fillId="0" borderId="11" xfId="0" applyNumberFormat="1" applyFont="1" applyBorder="1" applyAlignment="1">
      <alignment horizontal="center" vertical="center"/>
    </xf>
    <xf numFmtId="0" fontId="4" fillId="2" borderId="4" xfId="0" applyFont="1" applyFill="1" applyBorder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 applyAlignment="1">
      <alignment vertical="center"/>
    </xf>
    <xf numFmtId="10" fontId="4" fillId="0" borderId="1" xfId="1" applyNumberFormat="1" applyFont="1" applyBorder="1" applyAlignment="1">
      <alignment horizontal="right" vertical="center"/>
    </xf>
    <xf numFmtId="4" fontId="4" fillId="0" borderId="1" xfId="0" applyNumberFormat="1" applyFont="1" applyFill="1" applyBorder="1" applyAlignment="1">
      <alignment horizontal="right" vertical="center"/>
    </xf>
    <xf numFmtId="4" fontId="4" fillId="0" borderId="8" xfId="0" applyNumberFormat="1" applyFont="1" applyBorder="1" applyAlignment="1">
      <alignment horizontal="right" vertical="center"/>
    </xf>
    <xf numFmtId="2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4" fontId="4" fillId="0" borderId="1" xfId="0" quotePrefix="1" applyNumberFormat="1" applyFont="1" applyFill="1" applyBorder="1" applyAlignment="1">
      <alignment horizontal="right" vertical="center"/>
    </xf>
    <xf numFmtId="4" fontId="4" fillId="0" borderId="1" xfId="0" applyNumberFormat="1" applyFont="1" applyBorder="1" applyAlignment="1">
      <alignment horizontal="right" vertical="center"/>
    </xf>
    <xf numFmtId="0" fontId="8" fillId="2" borderId="0" xfId="0" applyFont="1" applyFill="1" applyAlignment="1">
      <alignment vertical="center"/>
    </xf>
    <xf numFmtId="3" fontId="3" fillId="0" borderId="4" xfId="0" applyNumberFormat="1" applyFont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right" vertical="center"/>
    </xf>
    <xf numFmtId="3" fontId="3" fillId="0" borderId="4" xfId="0" quotePrefix="1" applyNumberFormat="1" applyFont="1" applyBorder="1" applyAlignment="1">
      <alignment horizontal="center" vertical="center"/>
    </xf>
    <xf numFmtId="4" fontId="3" fillId="0" borderId="1" xfId="0" quotePrefix="1" applyNumberFormat="1" applyFont="1" applyFill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3" fontId="3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right"/>
    </xf>
    <xf numFmtId="4" fontId="4" fillId="0" borderId="1" xfId="0" quotePrefix="1" applyNumberFormat="1" applyFont="1" applyFill="1" applyBorder="1" applyAlignment="1">
      <alignment horizontal="right"/>
    </xf>
    <xf numFmtId="4" fontId="4" fillId="0" borderId="8" xfId="0" applyNumberFormat="1" applyFont="1" applyBorder="1" applyAlignment="1">
      <alignment horizontal="right"/>
    </xf>
    <xf numFmtId="0" fontId="10" fillId="2" borderId="1" xfId="0" applyFont="1" applyFill="1" applyBorder="1" applyAlignment="1">
      <alignment vertical="center" wrapText="1"/>
    </xf>
    <xf numFmtId="0" fontId="4" fillId="0" borderId="12" xfId="0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right"/>
    </xf>
    <xf numFmtId="0" fontId="4" fillId="0" borderId="0" xfId="0" applyFont="1"/>
    <xf numFmtId="10" fontId="3" fillId="0" borderId="1" xfId="1" applyNumberFormat="1" applyFont="1" applyBorder="1" applyAlignment="1">
      <alignment horizontal="right" vertical="center"/>
    </xf>
    <xf numFmtId="0" fontId="0" fillId="2" borderId="0" xfId="0" applyFill="1" applyAlignment="1">
      <alignment wrapText="1"/>
    </xf>
    <xf numFmtId="0" fontId="0" fillId="2" borderId="0" xfId="0" applyFill="1" applyAlignment="1">
      <alignment vertical="top" wrapText="1"/>
    </xf>
    <xf numFmtId="0" fontId="10" fillId="2" borderId="0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wrapText="1"/>
    </xf>
    <xf numFmtId="0" fontId="10" fillId="2" borderId="17" xfId="0" applyFont="1" applyFill="1" applyBorder="1" applyAlignment="1">
      <alignment wrapText="1"/>
    </xf>
    <xf numFmtId="0" fontId="16" fillId="2" borderId="18" xfId="0" applyFont="1" applyFill="1" applyBorder="1" applyAlignment="1">
      <alignment wrapText="1"/>
    </xf>
    <xf numFmtId="4" fontId="16" fillId="2" borderId="18" xfId="0" applyNumberFormat="1" applyFont="1" applyFill="1" applyBorder="1" applyAlignment="1">
      <alignment horizontal="center" wrapText="1"/>
    </xf>
    <xf numFmtId="0" fontId="10" fillId="2" borderId="18" xfId="0" applyFont="1" applyFill="1" applyBorder="1" applyAlignment="1">
      <alignment wrapText="1"/>
    </xf>
    <xf numFmtId="0" fontId="10" fillId="2" borderId="18" xfId="0" applyFont="1" applyFill="1" applyBorder="1" applyAlignment="1">
      <alignment horizontal="center" wrapText="1"/>
    </xf>
    <xf numFmtId="0" fontId="10" fillId="2" borderId="11" xfId="0" applyFont="1" applyFill="1" applyBorder="1" applyAlignment="1">
      <alignment wrapText="1"/>
    </xf>
    <xf numFmtId="0" fontId="2" fillId="2" borderId="0" xfId="0" applyFont="1" applyFill="1" applyAlignment="1">
      <alignment vertical="center"/>
    </xf>
    <xf numFmtId="10" fontId="4" fillId="0" borderId="1" xfId="1" applyNumberFormat="1" applyFont="1" applyBorder="1" applyAlignment="1">
      <alignment horizontal="center" vertical="center"/>
    </xf>
    <xf numFmtId="10" fontId="4" fillId="0" borderId="8" xfId="1" applyNumberFormat="1" applyFont="1" applyBorder="1" applyAlignment="1">
      <alignment horizontal="center" vertical="center"/>
    </xf>
    <xf numFmtId="10" fontId="4" fillId="0" borderId="7" xfId="1" applyNumberFormat="1" applyFont="1" applyBorder="1" applyAlignment="1">
      <alignment horizontal="center" vertical="center"/>
    </xf>
    <xf numFmtId="3" fontId="18" fillId="0" borderId="4" xfId="0" applyNumberFormat="1" applyFont="1" applyBorder="1" applyAlignment="1">
      <alignment horizontal="center" vertical="center"/>
    </xf>
    <xf numFmtId="10" fontId="19" fillId="0" borderId="1" xfId="1" applyNumberFormat="1" applyFont="1" applyBorder="1" applyAlignment="1">
      <alignment horizontal="center" vertical="center"/>
    </xf>
    <xf numFmtId="4" fontId="18" fillId="0" borderId="1" xfId="0" applyNumberFormat="1" applyFont="1" applyFill="1" applyBorder="1" applyAlignment="1">
      <alignment horizontal="right" vertical="center"/>
    </xf>
    <xf numFmtId="10" fontId="19" fillId="0" borderId="8" xfId="1" applyNumberFormat="1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10" fontId="19" fillId="0" borderId="7" xfId="1" applyNumberFormat="1" applyFont="1" applyBorder="1" applyAlignment="1">
      <alignment horizontal="center" vertical="center"/>
    </xf>
    <xf numFmtId="4" fontId="18" fillId="0" borderId="7" xfId="0" applyNumberFormat="1" applyFont="1" applyBorder="1" applyAlignment="1">
      <alignment horizontal="right" vertical="center"/>
    </xf>
    <xf numFmtId="0" fontId="19" fillId="0" borderId="11" xfId="0" applyFont="1" applyBorder="1" applyAlignment="1">
      <alignment horizontal="center" vertical="center"/>
    </xf>
    <xf numFmtId="10" fontId="4" fillId="0" borderId="5" xfId="1" applyNumberFormat="1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4" fontId="4" fillId="0" borderId="16" xfId="0" applyNumberFormat="1" applyFont="1" applyBorder="1" applyAlignment="1">
      <alignment vertical="center"/>
    </xf>
    <xf numFmtId="3" fontId="3" fillId="0" borderId="7" xfId="0" applyNumberFormat="1" applyFont="1" applyBorder="1" applyAlignment="1">
      <alignment horizontal="center" vertical="center"/>
    </xf>
    <xf numFmtId="10" fontId="3" fillId="0" borderId="7" xfId="1" applyNumberFormat="1" applyFont="1" applyBorder="1" applyAlignment="1">
      <alignment horizontal="center" vertical="center"/>
    </xf>
    <xf numFmtId="10" fontId="3" fillId="0" borderId="10" xfId="1" applyNumberFormat="1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4" fontId="0" fillId="0" borderId="0" xfId="0" applyNumberFormat="1"/>
    <xf numFmtId="4" fontId="0" fillId="0" borderId="0" xfId="0" applyNumberFormat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" fontId="4" fillId="0" borderId="8" xfId="0" applyNumberFormat="1" applyFont="1" applyBorder="1" applyAlignment="1">
      <alignment horizontal="center" vertical="center"/>
    </xf>
    <xf numFmtId="4" fontId="4" fillId="0" borderId="1" xfId="0" quotePrefix="1" applyNumberFormat="1" applyFont="1" applyFill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4" fillId="0" borderId="7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16" xfId="0" applyFont="1" applyBorder="1" applyAlignment="1">
      <alignment vertical="center"/>
    </xf>
    <xf numFmtId="2" fontId="3" fillId="0" borderId="7" xfId="0" applyNumberFormat="1" applyFont="1" applyBorder="1" applyAlignment="1">
      <alignment horizontal="center" vertical="center"/>
    </xf>
    <xf numFmtId="4" fontId="3" fillId="0" borderId="10" xfId="0" applyNumberFormat="1" applyFont="1" applyBorder="1" applyAlignment="1">
      <alignment horizontal="center" vertical="center"/>
    </xf>
    <xf numFmtId="0" fontId="11" fillId="2" borderId="13" xfId="0" applyFont="1" applyFill="1" applyBorder="1" applyAlignment="1">
      <alignment vertical="center" wrapText="1"/>
    </xf>
    <xf numFmtId="0" fontId="11" fillId="2" borderId="14" xfId="0" applyFont="1" applyFill="1" applyBorder="1" applyAlignment="1">
      <alignment vertical="center" wrapText="1"/>
    </xf>
    <xf numFmtId="0" fontId="11" fillId="2" borderId="15" xfId="0" applyFont="1" applyFill="1" applyBorder="1" applyAlignment="1">
      <alignment vertical="center" wrapText="1"/>
    </xf>
    <xf numFmtId="0" fontId="11" fillId="2" borderId="16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vertical="center" wrapText="1"/>
    </xf>
    <xf numFmtId="0" fontId="11" fillId="2" borderId="17" xfId="0" applyFont="1" applyFill="1" applyBorder="1" applyAlignment="1">
      <alignment vertical="center" wrapText="1"/>
    </xf>
    <xf numFmtId="0" fontId="12" fillId="2" borderId="16" xfId="0" applyFont="1" applyFill="1" applyBorder="1" applyAlignment="1">
      <alignment vertical="top" wrapText="1"/>
    </xf>
    <xf numFmtId="0" fontId="12" fillId="2" borderId="0" xfId="0" applyFont="1" applyFill="1" applyBorder="1" applyAlignment="1">
      <alignment vertical="top" wrapText="1"/>
    </xf>
    <xf numFmtId="0" fontId="12" fillId="2" borderId="17" xfId="0" applyFont="1" applyFill="1" applyBorder="1" applyAlignment="1">
      <alignment vertical="top" wrapText="1"/>
    </xf>
    <xf numFmtId="0" fontId="12" fillId="2" borderId="16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vertical="center" wrapText="1"/>
    </xf>
    <xf numFmtId="0" fontId="12" fillId="2" borderId="5" xfId="0" applyFont="1" applyFill="1" applyBorder="1" applyAlignment="1">
      <alignment wrapText="1"/>
    </xf>
    <xf numFmtId="0" fontId="12" fillId="2" borderId="18" xfId="0" applyFont="1" applyFill="1" applyBorder="1" applyAlignment="1">
      <alignment wrapText="1"/>
    </xf>
    <xf numFmtId="0" fontId="8" fillId="2" borderId="0" xfId="0" applyFont="1" applyFill="1" applyAlignment="1"/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2" borderId="0" xfId="0" applyFont="1" applyFill="1" applyAlignment="1"/>
    <xf numFmtId="0" fontId="1" fillId="2" borderId="0" xfId="0" applyFont="1" applyFill="1" applyAlignment="1"/>
    <xf numFmtId="0" fontId="0" fillId="2" borderId="0" xfId="0" applyFill="1" applyAlignment="1">
      <alignment horizontal="center"/>
    </xf>
    <xf numFmtId="10" fontId="4" fillId="0" borderId="8" xfId="1" applyNumberFormat="1" applyFont="1" applyBorder="1" applyAlignment="1">
      <alignment horizontal="right" vertical="center"/>
    </xf>
    <xf numFmtId="3" fontId="4" fillId="0" borderId="4" xfId="0" applyNumberFormat="1" applyFont="1" applyBorder="1" applyAlignment="1">
      <alignment horizontal="right" vertical="center"/>
    </xf>
    <xf numFmtId="10" fontId="4" fillId="0" borderId="1" xfId="1" applyNumberFormat="1" applyFont="1" applyBorder="1" applyAlignment="1">
      <alignment horizontal="right"/>
    </xf>
    <xf numFmtId="4" fontId="4" fillId="0" borderId="1" xfId="0" applyNumberFormat="1" applyFont="1" applyFill="1" applyBorder="1" applyAlignment="1">
      <alignment horizontal="right"/>
    </xf>
    <xf numFmtId="10" fontId="4" fillId="0" borderId="8" xfId="1" applyNumberFormat="1" applyFont="1" applyBorder="1" applyAlignment="1">
      <alignment horizontal="right"/>
    </xf>
    <xf numFmtId="3" fontId="4" fillId="0" borderId="4" xfId="0" applyNumberFormat="1" applyFont="1" applyBorder="1" applyAlignment="1">
      <alignment horizontal="right"/>
    </xf>
    <xf numFmtId="3" fontId="4" fillId="0" borderId="4" xfId="0" quotePrefix="1" applyNumberFormat="1" applyFont="1" applyBorder="1" applyAlignment="1">
      <alignment horizontal="right"/>
    </xf>
    <xf numFmtId="0" fontId="4" fillId="0" borderId="16" xfId="0" applyFont="1" applyBorder="1"/>
    <xf numFmtId="10" fontId="3" fillId="0" borderId="7" xfId="1" applyNumberFormat="1" applyFont="1" applyBorder="1" applyAlignment="1">
      <alignment horizontal="right" vertical="center"/>
    </xf>
    <xf numFmtId="10" fontId="3" fillId="0" borderId="10" xfId="1" applyNumberFormat="1" applyFont="1" applyBorder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</cellXfs>
  <cellStyles count="2">
    <cellStyle name="Normal" xfId="0" builtinId="0"/>
    <cellStyle name="Percentat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1557337</xdr:colOff>
      <xdr:row>2</xdr:row>
      <xdr:rowOff>142875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514475" cy="485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47624</xdr:colOff>
      <xdr:row>0</xdr:row>
      <xdr:rowOff>38099</xdr:rowOff>
    </xdr:from>
    <xdr:to>
      <xdr:col>0</xdr:col>
      <xdr:colOff>1557337</xdr:colOff>
      <xdr:row>2</xdr:row>
      <xdr:rowOff>142875</xdr:rowOff>
    </xdr:to>
    <xdr:pic>
      <xdr:nvPicPr>
        <xdr:cNvPr id="3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509713" cy="4871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22686</xdr:colOff>
      <xdr:row>0</xdr:row>
      <xdr:rowOff>38099</xdr:rowOff>
    </xdr:from>
    <xdr:to>
      <xdr:col>1</xdr:col>
      <xdr:colOff>83128</xdr:colOff>
      <xdr:row>2</xdr:row>
      <xdr:rowOff>142875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22686" y="38099"/>
          <a:ext cx="1905867" cy="4871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1812175</xdr:colOff>
      <xdr:row>2</xdr:row>
      <xdr:rowOff>142875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764551" cy="4871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1630392</xdr:colOff>
      <xdr:row>2</xdr:row>
      <xdr:rowOff>151502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582768" cy="475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5"/>
  <sheetViews>
    <sheetView zoomScaleNormal="100" workbookViewId="0">
      <selection activeCell="G6" sqref="G6"/>
    </sheetView>
  </sheetViews>
  <sheetFormatPr defaultRowHeight="14.3" x14ac:dyDescent="0.25"/>
  <cols>
    <col min="1" max="1" width="24.625" customWidth="1"/>
    <col min="2" max="2" width="9.625" style="12" customWidth="1"/>
    <col min="3" max="3" width="12.625" customWidth="1"/>
    <col min="4" max="4" width="13.875" customWidth="1"/>
    <col min="5" max="5" width="10.875" customWidth="1"/>
    <col min="6" max="6" width="9.875" style="12" customWidth="1"/>
    <col min="7" max="7" width="12.125" customWidth="1"/>
    <col min="8" max="8" width="17.625" customWidth="1"/>
    <col min="9" max="9" width="9.625" customWidth="1"/>
    <col min="10" max="10" width="9.625" style="12" customWidth="1"/>
    <col min="11" max="11" width="11.5" customWidth="1"/>
    <col min="12" max="12" width="16.5" customWidth="1"/>
    <col min="13" max="13" width="9.625" customWidth="1"/>
    <col min="14" max="14" width="8.5" customWidth="1"/>
    <col min="15" max="17" width="9.625" customWidth="1"/>
    <col min="18" max="18" width="9.125" customWidth="1"/>
    <col min="19" max="19" width="12.5" customWidth="1"/>
    <col min="20" max="20" width="10" customWidth="1"/>
    <col min="21" max="22" width="9.625" customWidth="1"/>
    <col min="23" max="23" width="12.5" customWidth="1"/>
    <col min="24" max="24" width="16.375" customWidth="1"/>
    <col min="25" max="25" width="9.625" customWidth="1"/>
    <col min="26" max="26" width="17.625" customWidth="1"/>
    <col min="27" max="27" width="9.625" customWidth="1"/>
  </cols>
  <sheetData>
    <row r="1" spans="1:25" ht="15.15" x14ac:dyDescent="0.3">
      <c r="A1" s="1"/>
      <c r="B1" s="9"/>
      <c r="C1" s="1"/>
      <c r="D1" s="1"/>
      <c r="E1" s="1"/>
      <c r="F1" s="9"/>
      <c r="G1" s="1"/>
      <c r="H1" s="1"/>
      <c r="I1" s="1"/>
    </row>
    <row r="2" spans="1:25" ht="15.15" x14ac:dyDescent="0.3">
      <c r="A2" s="1"/>
      <c r="B2" s="9"/>
      <c r="C2" s="1"/>
      <c r="D2" s="1"/>
      <c r="E2" s="1"/>
      <c r="F2" s="9"/>
      <c r="G2" s="1"/>
      <c r="H2" s="1"/>
      <c r="I2" s="1"/>
    </row>
    <row r="3" spans="1:25" ht="15.15" x14ac:dyDescent="0.3">
      <c r="A3" s="1"/>
      <c r="B3" s="9"/>
      <c r="C3" s="1"/>
      <c r="D3" s="1"/>
      <c r="E3" s="1"/>
      <c r="F3" s="9"/>
      <c r="G3" s="1"/>
      <c r="H3" s="1"/>
      <c r="I3" s="1"/>
    </row>
    <row r="4" spans="1:25" ht="15.15" x14ac:dyDescent="0.3">
      <c r="A4" s="1"/>
      <c r="B4" s="9"/>
      <c r="C4" s="1"/>
      <c r="D4" s="1"/>
      <c r="E4" s="1"/>
      <c r="F4" s="9"/>
      <c r="G4" s="1"/>
      <c r="H4" s="1"/>
      <c r="I4" s="1"/>
    </row>
    <row r="5" spans="1:25" ht="15.15" x14ac:dyDescent="0.3">
      <c r="A5" s="1"/>
      <c r="B5" s="9"/>
      <c r="C5" s="1"/>
      <c r="D5" s="1"/>
      <c r="E5" s="1"/>
      <c r="F5" s="9"/>
      <c r="G5" s="1"/>
      <c r="H5" s="1"/>
      <c r="I5" s="1"/>
    </row>
    <row r="6" spans="1:25" ht="30.75" customHeight="1" x14ac:dyDescent="0.25">
      <c r="A6" s="26" t="s">
        <v>18</v>
      </c>
      <c r="B6" s="9"/>
      <c r="C6" s="1"/>
      <c r="D6" s="1"/>
      <c r="E6" s="1"/>
      <c r="F6" s="9"/>
      <c r="G6" s="1"/>
      <c r="H6" s="1"/>
      <c r="I6" s="1"/>
    </row>
    <row r="7" spans="1:25" ht="6.8" customHeight="1" x14ac:dyDescent="0.3">
      <c r="A7" s="2"/>
      <c r="B7" s="9"/>
      <c r="C7" s="1"/>
      <c r="D7" s="1"/>
      <c r="E7" s="1"/>
      <c r="F7" s="9"/>
      <c r="G7" s="1"/>
      <c r="H7" s="1"/>
      <c r="I7" s="1"/>
    </row>
    <row r="8" spans="1:25" ht="24.8" customHeight="1" x14ac:dyDescent="0.3">
      <c r="A8" s="34" t="s">
        <v>19</v>
      </c>
      <c r="B8" s="24"/>
      <c r="C8" s="25"/>
      <c r="D8" s="25"/>
      <c r="E8" s="14"/>
      <c r="F8" s="9"/>
      <c r="G8" s="1"/>
      <c r="H8" s="1"/>
      <c r="I8" s="1"/>
    </row>
    <row r="9" spans="1:25" ht="34.5" customHeight="1" x14ac:dyDescent="0.3">
      <c r="A9" s="111" t="s">
        <v>17</v>
      </c>
      <c r="B9" s="111"/>
      <c r="C9" s="111"/>
      <c r="D9" s="111"/>
      <c r="E9" s="1"/>
      <c r="F9" s="9"/>
      <c r="G9" s="1"/>
      <c r="H9" s="1"/>
      <c r="I9" s="1"/>
    </row>
    <row r="10" spans="1:25" ht="16.5" customHeight="1" x14ac:dyDescent="0.3">
      <c r="A10" s="1"/>
      <c r="B10" s="9"/>
      <c r="C10" s="1"/>
      <c r="D10" s="1"/>
      <c r="E10" s="1"/>
      <c r="F10" s="9"/>
      <c r="G10" s="1"/>
      <c r="H10" s="1"/>
      <c r="I10" s="1"/>
    </row>
    <row r="11" spans="1:25" ht="38.9" customHeight="1" x14ac:dyDescent="0.3">
      <c r="A11" s="3"/>
      <c r="B11" s="112" t="s">
        <v>10</v>
      </c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4"/>
    </row>
    <row r="12" spans="1:25" ht="29.9" customHeight="1" x14ac:dyDescent="0.25">
      <c r="A12" s="115" t="s">
        <v>16</v>
      </c>
      <c r="B12" s="117" t="s">
        <v>7</v>
      </c>
      <c r="C12" s="118"/>
      <c r="D12" s="118"/>
      <c r="E12" s="119"/>
      <c r="F12" s="118" t="s">
        <v>5</v>
      </c>
      <c r="G12" s="118"/>
      <c r="H12" s="118"/>
      <c r="I12" s="119"/>
      <c r="J12" s="118" t="s">
        <v>6</v>
      </c>
      <c r="K12" s="118"/>
      <c r="L12" s="118"/>
      <c r="M12" s="119"/>
      <c r="N12" s="118" t="s">
        <v>15</v>
      </c>
      <c r="O12" s="118"/>
      <c r="P12" s="118"/>
      <c r="Q12" s="119"/>
      <c r="R12" s="118" t="s">
        <v>8</v>
      </c>
      <c r="S12" s="118"/>
      <c r="T12" s="118"/>
      <c r="U12" s="119"/>
      <c r="V12" s="118" t="s">
        <v>9</v>
      </c>
      <c r="W12" s="118"/>
      <c r="X12" s="118"/>
      <c r="Y12" s="119"/>
    </row>
    <row r="13" spans="1:25" ht="29.9" customHeight="1" x14ac:dyDescent="0.25">
      <c r="A13" s="116"/>
      <c r="B13" s="8" t="s">
        <v>11</v>
      </c>
      <c r="C13" s="13" t="s">
        <v>13</v>
      </c>
      <c r="D13" s="8" t="s">
        <v>12</v>
      </c>
      <c r="E13" s="17" t="s">
        <v>14</v>
      </c>
      <c r="F13" s="6" t="s">
        <v>11</v>
      </c>
      <c r="G13" s="13" t="s">
        <v>13</v>
      </c>
      <c r="H13" s="8" t="s">
        <v>12</v>
      </c>
      <c r="I13" s="17" t="s">
        <v>14</v>
      </c>
      <c r="J13" s="6" t="s">
        <v>11</v>
      </c>
      <c r="K13" s="13" t="s">
        <v>13</v>
      </c>
      <c r="L13" s="8" t="s">
        <v>12</v>
      </c>
      <c r="M13" s="17" t="s">
        <v>14</v>
      </c>
      <c r="N13" s="6" t="s">
        <v>11</v>
      </c>
      <c r="O13" s="13" t="s">
        <v>13</v>
      </c>
      <c r="P13" s="8" t="s">
        <v>12</v>
      </c>
      <c r="Q13" s="17" t="s">
        <v>14</v>
      </c>
      <c r="R13" s="6" t="s">
        <v>11</v>
      </c>
      <c r="S13" s="13" t="s">
        <v>13</v>
      </c>
      <c r="T13" s="8" t="s">
        <v>12</v>
      </c>
      <c r="U13" s="17" t="s">
        <v>14</v>
      </c>
      <c r="V13" s="6" t="s">
        <v>11</v>
      </c>
      <c r="W13" s="13" t="s">
        <v>13</v>
      </c>
      <c r="X13" s="8" t="s">
        <v>12</v>
      </c>
      <c r="Y13" s="17" t="s">
        <v>14</v>
      </c>
    </row>
    <row r="14" spans="1:25" s="31" customFormat="1" ht="35.15" customHeight="1" x14ac:dyDescent="0.3">
      <c r="A14" s="5" t="s">
        <v>2</v>
      </c>
      <c r="B14" s="10">
        <v>0</v>
      </c>
      <c r="C14" s="27">
        <v>0</v>
      </c>
      <c r="D14" s="28">
        <v>0</v>
      </c>
      <c r="E14" s="27">
        <v>0</v>
      </c>
      <c r="F14" s="35">
        <v>7</v>
      </c>
      <c r="G14" s="27">
        <v>9.7000000000000003E-3</v>
      </c>
      <c r="H14" s="36">
        <v>2363890.86</v>
      </c>
      <c r="I14" s="27">
        <v>0.27960000000000002</v>
      </c>
      <c r="J14" s="15">
        <v>0</v>
      </c>
      <c r="K14" s="27">
        <v>0</v>
      </c>
      <c r="L14" s="28">
        <v>0</v>
      </c>
      <c r="M14" s="29">
        <v>0</v>
      </c>
      <c r="N14" s="15">
        <v>0</v>
      </c>
      <c r="O14" s="30">
        <v>0</v>
      </c>
      <c r="P14" s="28">
        <v>0</v>
      </c>
      <c r="Q14" s="29">
        <v>0</v>
      </c>
      <c r="R14" s="15">
        <v>0</v>
      </c>
      <c r="S14" s="27">
        <v>0</v>
      </c>
      <c r="T14" s="28">
        <v>0</v>
      </c>
      <c r="U14" s="27">
        <v>0</v>
      </c>
      <c r="V14" s="15">
        <v>0</v>
      </c>
      <c r="W14" s="27">
        <v>0</v>
      </c>
      <c r="X14" s="28">
        <v>0</v>
      </c>
      <c r="Y14" s="27">
        <v>0</v>
      </c>
    </row>
    <row r="15" spans="1:25" s="31" customFormat="1" ht="35.15" customHeight="1" x14ac:dyDescent="0.3">
      <c r="A15" s="23" t="s">
        <v>3</v>
      </c>
      <c r="B15" s="10">
        <v>0</v>
      </c>
      <c r="C15" s="27">
        <v>0</v>
      </c>
      <c r="D15" s="28">
        <v>0</v>
      </c>
      <c r="E15" s="27">
        <v>0</v>
      </c>
      <c r="F15" s="35">
        <v>0</v>
      </c>
      <c r="G15" s="27">
        <v>0</v>
      </c>
      <c r="H15" s="36">
        <v>0</v>
      </c>
      <c r="I15" s="27"/>
      <c r="J15" s="15">
        <v>0</v>
      </c>
      <c r="K15" s="27">
        <v>0</v>
      </c>
      <c r="L15" s="28">
        <v>0</v>
      </c>
      <c r="M15" s="29">
        <v>0</v>
      </c>
      <c r="N15" s="15">
        <v>0</v>
      </c>
      <c r="O15" s="30">
        <v>0</v>
      </c>
      <c r="P15" s="28">
        <v>0</v>
      </c>
      <c r="Q15" s="29">
        <v>0</v>
      </c>
      <c r="R15" s="15">
        <v>0</v>
      </c>
      <c r="S15" s="27">
        <v>0</v>
      </c>
      <c r="T15" s="28">
        <v>0</v>
      </c>
      <c r="U15" s="27">
        <v>0</v>
      </c>
      <c r="V15" s="15">
        <v>0</v>
      </c>
      <c r="W15" s="27">
        <v>0</v>
      </c>
      <c r="X15" s="28">
        <v>0</v>
      </c>
      <c r="Y15" s="27">
        <v>0</v>
      </c>
    </row>
    <row r="16" spans="1:25" s="31" customFormat="1" ht="35.15" customHeight="1" x14ac:dyDescent="0.3">
      <c r="A16" s="5" t="s">
        <v>1</v>
      </c>
      <c r="B16" s="11">
        <v>0</v>
      </c>
      <c r="C16" s="27">
        <v>0</v>
      </c>
      <c r="D16" s="32">
        <v>0</v>
      </c>
      <c r="E16" s="27">
        <v>0</v>
      </c>
      <c r="F16" s="37">
        <v>1</v>
      </c>
      <c r="G16" s="27">
        <v>1.4E-3</v>
      </c>
      <c r="H16" s="38">
        <v>673118.21</v>
      </c>
      <c r="I16" s="27">
        <v>8.5800000000000001E-2</v>
      </c>
      <c r="J16" s="16">
        <v>0</v>
      </c>
      <c r="K16" s="27">
        <v>0</v>
      </c>
      <c r="L16" s="32">
        <v>0</v>
      </c>
      <c r="M16" s="29">
        <v>0</v>
      </c>
      <c r="N16" s="16">
        <v>0</v>
      </c>
      <c r="O16" s="30">
        <v>0</v>
      </c>
      <c r="P16" s="32">
        <v>0</v>
      </c>
      <c r="Q16" s="29">
        <v>0</v>
      </c>
      <c r="R16" s="16">
        <v>0</v>
      </c>
      <c r="S16" s="27">
        <v>0</v>
      </c>
      <c r="T16" s="32">
        <v>0</v>
      </c>
      <c r="U16" s="27">
        <v>0</v>
      </c>
      <c r="V16" s="37">
        <v>1</v>
      </c>
      <c r="W16" s="27">
        <v>1</v>
      </c>
      <c r="X16" s="38">
        <v>78650</v>
      </c>
      <c r="Y16" s="27">
        <v>1</v>
      </c>
    </row>
    <row r="17" spans="1:25" s="31" customFormat="1" ht="35.15" customHeight="1" x14ac:dyDescent="0.3">
      <c r="A17" s="7" t="s">
        <v>0</v>
      </c>
      <c r="B17" s="10">
        <v>0</v>
      </c>
      <c r="C17" s="27">
        <v>0</v>
      </c>
      <c r="D17" s="33">
        <v>0</v>
      </c>
      <c r="E17" s="27">
        <v>0</v>
      </c>
      <c r="F17" s="35">
        <v>33</v>
      </c>
      <c r="G17" s="27">
        <v>4.5600000000000002E-2</v>
      </c>
      <c r="H17" s="39">
        <v>27788.75</v>
      </c>
      <c r="I17" s="27">
        <v>3.2000000000000002E-3</v>
      </c>
      <c r="J17" s="35">
        <v>11</v>
      </c>
      <c r="K17" s="27">
        <v>0.31419999999999998</v>
      </c>
      <c r="L17" s="39">
        <v>7989.7</v>
      </c>
      <c r="M17" s="27" t="e">
        <f>L17/#REF!</f>
        <v>#REF!</v>
      </c>
      <c r="N17" s="15">
        <v>0</v>
      </c>
      <c r="O17" s="30">
        <v>0</v>
      </c>
      <c r="P17" s="33">
        <v>0</v>
      </c>
      <c r="Q17" s="29">
        <v>0</v>
      </c>
      <c r="R17" s="15">
        <v>0</v>
      </c>
      <c r="S17" s="27">
        <v>0</v>
      </c>
      <c r="T17" s="33">
        <v>0</v>
      </c>
      <c r="U17" s="27">
        <v>0</v>
      </c>
      <c r="V17" s="15">
        <v>0</v>
      </c>
      <c r="W17" s="27">
        <v>0</v>
      </c>
      <c r="X17" s="33">
        <v>0</v>
      </c>
      <c r="Y17" s="27">
        <v>0</v>
      </c>
    </row>
    <row r="18" spans="1:25" s="31" customFormat="1" ht="35.15" customHeight="1" x14ac:dyDescent="0.25">
      <c r="A18" s="7" t="s">
        <v>20</v>
      </c>
      <c r="B18" s="10">
        <v>0</v>
      </c>
      <c r="C18" s="27">
        <v>0</v>
      </c>
      <c r="D18" s="33">
        <v>0</v>
      </c>
      <c r="E18" s="27">
        <v>0</v>
      </c>
      <c r="F18" s="40">
        <v>683</v>
      </c>
      <c r="G18" s="27">
        <v>0.94330000000000003</v>
      </c>
      <c r="H18" s="39">
        <v>5441178.5599999996</v>
      </c>
      <c r="I18" s="27">
        <v>0.63139999999999996</v>
      </c>
      <c r="J18" s="40">
        <v>35</v>
      </c>
      <c r="K18" s="27">
        <v>0.68579999999999997</v>
      </c>
      <c r="L18" s="39">
        <v>196640.25</v>
      </c>
      <c r="M18" s="27">
        <v>0.96099999999999997</v>
      </c>
      <c r="N18" s="16">
        <v>0</v>
      </c>
      <c r="O18" s="30">
        <v>0</v>
      </c>
      <c r="P18" s="32">
        <v>0</v>
      </c>
      <c r="Q18" s="29">
        <v>0</v>
      </c>
      <c r="R18" s="16">
        <v>0</v>
      </c>
      <c r="S18" s="27">
        <v>0</v>
      </c>
      <c r="T18" s="32">
        <v>0</v>
      </c>
      <c r="U18" s="27">
        <v>0</v>
      </c>
      <c r="V18" s="16">
        <v>0</v>
      </c>
      <c r="W18" s="41">
        <v>0</v>
      </c>
      <c r="X18" s="42">
        <v>0</v>
      </c>
      <c r="Y18" s="43">
        <v>0</v>
      </c>
    </row>
    <row r="19" spans="1:25" s="51" customFormat="1" ht="39.9" customHeight="1" x14ac:dyDescent="0.2">
      <c r="A19" s="44" t="s">
        <v>21</v>
      </c>
      <c r="B19" s="10">
        <v>0</v>
      </c>
      <c r="C19" s="27">
        <v>0</v>
      </c>
      <c r="D19" s="33">
        <v>0</v>
      </c>
      <c r="E19" s="27">
        <v>0</v>
      </c>
      <c r="F19" s="45" t="s">
        <v>22</v>
      </c>
      <c r="G19" s="45" t="s">
        <v>22</v>
      </c>
      <c r="H19" s="46">
        <v>395872.90000000026</v>
      </c>
      <c r="I19" s="45" t="s">
        <v>22</v>
      </c>
      <c r="J19" s="47" t="s">
        <v>22</v>
      </c>
      <c r="K19" s="48" t="s">
        <v>22</v>
      </c>
      <c r="L19" s="20">
        <v>45980.139999999992</v>
      </c>
      <c r="M19" s="49" t="s">
        <v>22</v>
      </c>
      <c r="N19" s="15">
        <v>0</v>
      </c>
      <c r="O19" s="30">
        <v>0</v>
      </c>
      <c r="P19" s="33">
        <v>0</v>
      </c>
      <c r="Q19" s="29">
        <v>0</v>
      </c>
      <c r="R19" s="15">
        <v>0</v>
      </c>
      <c r="S19" s="27">
        <v>0</v>
      </c>
      <c r="T19" s="33">
        <v>0</v>
      </c>
      <c r="U19" s="27">
        <v>0</v>
      </c>
      <c r="V19" s="15">
        <v>0</v>
      </c>
      <c r="W19" s="41">
        <v>0</v>
      </c>
      <c r="X19" s="50">
        <v>0</v>
      </c>
      <c r="Y19" s="43">
        <v>0</v>
      </c>
    </row>
    <row r="20" spans="1:25" s="4" customFormat="1" ht="33.15" customHeight="1" x14ac:dyDescent="0.25">
      <c r="A20" s="18" t="s">
        <v>4</v>
      </c>
      <c r="B20" s="40">
        <v>0</v>
      </c>
      <c r="C20" s="52">
        <v>0</v>
      </c>
      <c r="D20" s="39">
        <v>0</v>
      </c>
      <c r="E20" s="52">
        <v>0</v>
      </c>
      <c r="F20" s="22">
        <f>SUM(F14:F19)</f>
        <v>724</v>
      </c>
      <c r="G20" s="27">
        <f>SUM(G14:G19)</f>
        <v>1</v>
      </c>
      <c r="H20" s="20">
        <f>SUM(H14:H19)</f>
        <v>8901849.2799999993</v>
      </c>
      <c r="I20" s="21">
        <v>100</v>
      </c>
      <c r="J20" s="22">
        <v>46</v>
      </c>
      <c r="K20" s="19">
        <v>100</v>
      </c>
      <c r="L20" s="20">
        <f>SUM(L14:L19)</f>
        <v>250610.09</v>
      </c>
      <c r="M20" s="21">
        <v>100</v>
      </c>
      <c r="N20" s="15">
        <v>0</v>
      </c>
      <c r="O20" s="30">
        <v>0</v>
      </c>
      <c r="P20" s="33">
        <v>0</v>
      </c>
      <c r="Q20" s="29">
        <v>0</v>
      </c>
      <c r="R20" s="15">
        <v>0</v>
      </c>
      <c r="S20" s="27">
        <v>0</v>
      </c>
      <c r="T20" s="33">
        <v>0</v>
      </c>
      <c r="U20" s="27">
        <v>0</v>
      </c>
      <c r="V20" s="22">
        <f>SUM(V16:V19)</f>
        <v>1</v>
      </c>
      <c r="W20" s="19">
        <v>100</v>
      </c>
      <c r="X20" s="20">
        <f>SUM(X16:X19)</f>
        <v>78650</v>
      </c>
      <c r="Y20" s="21">
        <v>100</v>
      </c>
    </row>
    <row r="21" spans="1:25" s="1" customFormat="1" ht="32.299999999999997" customHeight="1" x14ac:dyDescent="0.25">
      <c r="B21" s="9"/>
      <c r="F21" s="9"/>
      <c r="J21" s="9"/>
    </row>
    <row r="22" spans="1:25" s="53" customFormat="1" x14ac:dyDescent="0.25">
      <c r="A22" s="98" t="s">
        <v>23</v>
      </c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100"/>
    </row>
    <row r="23" spans="1:25" s="53" customFormat="1" x14ac:dyDescent="0.25">
      <c r="A23" s="101"/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3"/>
    </row>
    <row r="24" spans="1:25" s="53" customFormat="1" x14ac:dyDescent="0.25">
      <c r="A24" s="101"/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3"/>
    </row>
    <row r="25" spans="1:25" s="54" customFormat="1" ht="20.399999999999999" customHeight="1" x14ac:dyDescent="0.25">
      <c r="A25" s="104" t="s">
        <v>24</v>
      </c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6"/>
    </row>
    <row r="26" spans="1:25" s="53" customFormat="1" ht="18.850000000000001" customHeight="1" x14ac:dyDescent="0.25">
      <c r="A26" s="107" t="s">
        <v>25</v>
      </c>
      <c r="B26" s="108"/>
      <c r="C26" s="108"/>
      <c r="D26" s="108"/>
      <c r="E26" s="108"/>
      <c r="F26" s="108"/>
      <c r="G26" s="108"/>
      <c r="H26" s="108"/>
      <c r="I26" s="55"/>
      <c r="J26" s="56"/>
      <c r="K26" s="56"/>
      <c r="L26" s="56"/>
      <c r="M26" s="56"/>
      <c r="N26" s="56"/>
      <c r="O26" s="57"/>
    </row>
    <row r="27" spans="1:25" s="53" customFormat="1" ht="18" customHeight="1" x14ac:dyDescent="0.25">
      <c r="A27" s="109" t="s">
        <v>26</v>
      </c>
      <c r="B27" s="110"/>
      <c r="C27" s="110"/>
      <c r="D27" s="110"/>
      <c r="E27" s="58"/>
      <c r="F27" s="58"/>
      <c r="G27" s="59"/>
      <c r="H27" s="60"/>
      <c r="I27" s="61"/>
      <c r="J27" s="60"/>
      <c r="K27" s="60"/>
      <c r="L27" s="60"/>
      <c r="M27" s="60"/>
      <c r="N27" s="60"/>
      <c r="O27" s="62"/>
    </row>
    <row r="28" spans="1:25" s="1" customFormat="1" x14ac:dyDescent="0.25">
      <c r="B28" s="9"/>
      <c r="F28" s="9"/>
      <c r="J28" s="9"/>
    </row>
    <row r="29" spans="1:25" s="1" customFormat="1" x14ac:dyDescent="0.25">
      <c r="B29" s="9"/>
      <c r="F29" s="9"/>
      <c r="J29" s="9"/>
    </row>
    <row r="30" spans="1:25" x14ac:dyDescent="0.25">
      <c r="A30" s="1"/>
      <c r="B30" s="9"/>
      <c r="C30" s="1"/>
      <c r="D30" s="1"/>
      <c r="E30" s="1"/>
    </row>
    <row r="31" spans="1:25" x14ac:dyDescent="0.25">
      <c r="A31" s="1"/>
      <c r="B31" s="9"/>
      <c r="C31" s="1"/>
      <c r="D31" s="1"/>
      <c r="E31" s="1"/>
    </row>
    <row r="32" spans="1:25" x14ac:dyDescent="0.25">
      <c r="A32" s="1"/>
      <c r="B32" s="9"/>
      <c r="C32" s="1"/>
      <c r="D32" s="1"/>
      <c r="E32" s="1"/>
    </row>
    <row r="33" spans="1:5" customFormat="1" x14ac:dyDescent="0.25">
      <c r="A33" s="1"/>
      <c r="B33" s="9"/>
      <c r="C33" s="1"/>
      <c r="D33" s="1"/>
      <c r="E33" s="1"/>
    </row>
    <row r="34" spans="1:5" customFormat="1" x14ac:dyDescent="0.25">
      <c r="A34" s="1"/>
      <c r="B34" s="9"/>
      <c r="C34" s="1"/>
      <c r="D34" s="1"/>
      <c r="E34" s="1"/>
    </row>
    <row r="35" spans="1:5" customFormat="1" x14ac:dyDescent="0.25">
      <c r="A35" s="1"/>
      <c r="B35" s="9"/>
      <c r="C35" s="1"/>
      <c r="D35" s="1"/>
      <c r="E35" s="1"/>
    </row>
  </sheetData>
  <mergeCells count="13">
    <mergeCell ref="A22:O24"/>
    <mergeCell ref="A25:O25"/>
    <mergeCell ref="A26:H26"/>
    <mergeCell ref="A27:D27"/>
    <mergeCell ref="A9:D9"/>
    <mergeCell ref="B11:Y11"/>
    <mergeCell ref="A12:A13"/>
    <mergeCell ref="B12:E12"/>
    <mergeCell ref="F12:I12"/>
    <mergeCell ref="J12:M12"/>
    <mergeCell ref="N12:Q12"/>
    <mergeCell ref="R12:U12"/>
    <mergeCell ref="V12:Y12"/>
  </mergeCells>
  <pageMargins left="0.39370078740157483" right="0" top="0.55118110236220474" bottom="0.55118110236220474" header="0.31496062992125984" footer="0.31496062992125984"/>
  <pageSetup paperSize="8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"/>
  <sheetViews>
    <sheetView workbookViewId="0">
      <selection activeCell="E6" sqref="E6"/>
    </sheetView>
  </sheetViews>
  <sheetFormatPr defaultColWidth="9.125" defaultRowHeight="14.3" x14ac:dyDescent="0.25"/>
  <cols>
    <col min="1" max="1" width="24.625" customWidth="1"/>
    <col min="2" max="2" width="9.625" style="12" customWidth="1"/>
    <col min="3" max="3" width="12.625" customWidth="1"/>
    <col min="4" max="4" width="17.5" customWidth="1"/>
    <col min="5" max="5" width="11.375" bestFit="1" customWidth="1"/>
    <col min="6" max="6" width="9.875" style="12" customWidth="1"/>
    <col min="7" max="7" width="12.125" customWidth="1"/>
    <col min="8" max="8" width="17.625" customWidth="1"/>
    <col min="9" max="9" width="9.625" customWidth="1"/>
    <col min="10" max="10" width="9.625" style="12" customWidth="1"/>
    <col min="11" max="11" width="11.5" customWidth="1"/>
    <col min="12" max="12" width="16.5" customWidth="1"/>
    <col min="13" max="13" width="11.5" customWidth="1"/>
    <col min="14" max="15" width="9.625" customWidth="1"/>
    <col min="16" max="16" width="13.875" customWidth="1"/>
    <col min="17" max="17" width="9.625" customWidth="1"/>
    <col min="18" max="18" width="9.125" customWidth="1"/>
    <col min="19" max="19" width="12.5" customWidth="1"/>
    <col min="20" max="20" width="14.875" customWidth="1"/>
    <col min="21" max="22" width="9.625" customWidth="1"/>
    <col min="23" max="23" width="12.5" customWidth="1"/>
    <col min="24" max="24" width="14.875" customWidth="1"/>
    <col min="25" max="25" width="9.625" customWidth="1"/>
  </cols>
  <sheetData>
    <row r="1" spans="1:25" ht="15.15" x14ac:dyDescent="0.3">
      <c r="A1" s="1"/>
      <c r="B1" s="9"/>
      <c r="C1" s="1"/>
      <c r="D1" s="1"/>
      <c r="E1" s="1"/>
      <c r="F1" s="9"/>
      <c r="G1" s="1"/>
      <c r="H1" s="1"/>
      <c r="I1" s="1"/>
    </row>
    <row r="2" spans="1:25" ht="15.15" x14ac:dyDescent="0.3">
      <c r="A2" s="1"/>
      <c r="B2" s="9"/>
      <c r="C2" s="1"/>
      <c r="D2" s="1"/>
      <c r="E2" s="1"/>
      <c r="F2" s="9"/>
      <c r="G2" s="1"/>
      <c r="H2" s="1"/>
      <c r="I2" s="1"/>
    </row>
    <row r="3" spans="1:25" ht="15.15" x14ac:dyDescent="0.3">
      <c r="A3" s="1"/>
      <c r="B3" s="9"/>
      <c r="C3" s="1"/>
      <c r="D3" s="1"/>
      <c r="E3" s="1"/>
      <c r="F3" s="9"/>
      <c r="G3" s="1"/>
      <c r="H3" s="1"/>
      <c r="I3" s="1"/>
    </row>
    <row r="4" spans="1:25" ht="15.15" x14ac:dyDescent="0.3">
      <c r="A4" s="1"/>
      <c r="B4" s="9"/>
      <c r="C4" s="1"/>
      <c r="D4" s="1"/>
      <c r="E4" s="1"/>
      <c r="F4" s="9"/>
      <c r="G4" s="1"/>
      <c r="H4" s="1"/>
      <c r="I4" s="1"/>
    </row>
    <row r="5" spans="1:25" ht="15.15" x14ac:dyDescent="0.3">
      <c r="A5" s="1"/>
      <c r="B5" s="9"/>
      <c r="C5" s="1"/>
      <c r="D5" s="1"/>
      <c r="E5" s="1"/>
      <c r="F5" s="9"/>
      <c r="G5" s="1"/>
      <c r="H5" s="1"/>
      <c r="I5" s="1"/>
    </row>
    <row r="6" spans="1:25" ht="18.350000000000001" x14ac:dyDescent="0.25">
      <c r="A6" s="26" t="s">
        <v>27</v>
      </c>
      <c r="B6" s="9"/>
      <c r="C6" s="1"/>
      <c r="D6" s="1"/>
      <c r="E6" s="1"/>
      <c r="F6" s="9"/>
      <c r="G6" s="1"/>
      <c r="H6" s="1"/>
      <c r="I6" s="1"/>
    </row>
    <row r="7" spans="1:25" ht="15.15" x14ac:dyDescent="0.3">
      <c r="A7" s="2"/>
      <c r="B7" s="9"/>
      <c r="C7" s="1"/>
      <c r="D7" s="1"/>
      <c r="E7" s="1"/>
      <c r="F7" s="9"/>
      <c r="G7" s="1"/>
      <c r="H7" s="1"/>
      <c r="I7" s="1"/>
    </row>
    <row r="8" spans="1:25" ht="15.8" x14ac:dyDescent="0.3">
      <c r="A8" s="63" t="s">
        <v>28</v>
      </c>
      <c r="B8" s="24"/>
      <c r="C8" s="25"/>
      <c r="D8" s="25"/>
      <c r="E8" s="14"/>
      <c r="F8" s="9"/>
      <c r="G8" s="1"/>
      <c r="H8" s="1"/>
      <c r="I8" s="1"/>
    </row>
    <row r="9" spans="1:25" ht="15.15" x14ac:dyDescent="0.3">
      <c r="A9" s="63" t="s">
        <v>29</v>
      </c>
      <c r="B9" s="63"/>
      <c r="C9" s="63"/>
      <c r="D9" s="63"/>
      <c r="E9" s="1"/>
      <c r="F9" s="9"/>
      <c r="G9" s="1"/>
      <c r="H9" s="1"/>
      <c r="I9" s="1"/>
    </row>
    <row r="10" spans="1:25" ht="15.15" x14ac:dyDescent="0.3">
      <c r="A10" s="1"/>
      <c r="B10" s="9"/>
      <c r="C10" s="1"/>
      <c r="D10" s="1"/>
      <c r="E10" s="1"/>
      <c r="F10" s="9"/>
      <c r="G10" s="1"/>
      <c r="H10" s="1"/>
      <c r="I10" s="1"/>
    </row>
    <row r="11" spans="1:25" ht="15.15" x14ac:dyDescent="0.3">
      <c r="A11" s="3"/>
      <c r="B11" s="112" t="s">
        <v>10</v>
      </c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4"/>
    </row>
    <row r="12" spans="1:25" x14ac:dyDescent="0.25">
      <c r="A12" s="115" t="s">
        <v>16</v>
      </c>
      <c r="B12" s="117" t="s">
        <v>7</v>
      </c>
      <c r="C12" s="118"/>
      <c r="D12" s="118"/>
      <c r="E12" s="119"/>
      <c r="F12" s="118" t="s">
        <v>5</v>
      </c>
      <c r="G12" s="118"/>
      <c r="H12" s="118"/>
      <c r="I12" s="119"/>
      <c r="J12" s="118" t="s">
        <v>6</v>
      </c>
      <c r="K12" s="118"/>
      <c r="L12" s="118"/>
      <c r="M12" s="119"/>
      <c r="N12" s="118" t="s">
        <v>15</v>
      </c>
      <c r="O12" s="118"/>
      <c r="P12" s="118"/>
      <c r="Q12" s="119"/>
      <c r="R12" s="118" t="s">
        <v>8</v>
      </c>
      <c r="S12" s="118"/>
      <c r="T12" s="118"/>
      <c r="U12" s="119"/>
      <c r="V12" s="118" t="s">
        <v>9</v>
      </c>
      <c r="W12" s="118"/>
      <c r="X12" s="118"/>
      <c r="Y12" s="119"/>
    </row>
    <row r="13" spans="1:25" ht="35" customHeight="1" x14ac:dyDescent="0.25">
      <c r="A13" s="116"/>
      <c r="B13" s="8" t="s">
        <v>11</v>
      </c>
      <c r="C13" s="13" t="s">
        <v>13</v>
      </c>
      <c r="D13" s="8" t="s">
        <v>12</v>
      </c>
      <c r="E13" s="17" t="s">
        <v>14</v>
      </c>
      <c r="F13" s="6" t="s">
        <v>11</v>
      </c>
      <c r="G13" s="13" t="s">
        <v>13</v>
      </c>
      <c r="H13" s="8" t="s">
        <v>12</v>
      </c>
      <c r="I13" s="17" t="s">
        <v>14</v>
      </c>
      <c r="J13" s="6" t="s">
        <v>11</v>
      </c>
      <c r="K13" s="13" t="s">
        <v>13</v>
      </c>
      <c r="L13" s="8" t="s">
        <v>12</v>
      </c>
      <c r="M13" s="17" t="s">
        <v>14</v>
      </c>
      <c r="N13" s="6" t="s">
        <v>11</v>
      </c>
      <c r="O13" s="13" t="s">
        <v>13</v>
      </c>
      <c r="P13" s="8" t="s">
        <v>12</v>
      </c>
      <c r="Q13" s="17" t="s">
        <v>14</v>
      </c>
      <c r="R13" s="6" t="s">
        <v>11</v>
      </c>
      <c r="S13" s="13" t="s">
        <v>13</v>
      </c>
      <c r="T13" s="8" t="s">
        <v>12</v>
      </c>
      <c r="U13" s="17" t="s">
        <v>14</v>
      </c>
      <c r="V13" s="6" t="s">
        <v>11</v>
      </c>
      <c r="W13" s="13" t="s">
        <v>13</v>
      </c>
      <c r="X13" s="8" t="s">
        <v>12</v>
      </c>
      <c r="Y13" s="17" t="s">
        <v>14</v>
      </c>
    </row>
    <row r="14" spans="1:25" s="31" customFormat="1" ht="35" customHeight="1" x14ac:dyDescent="0.3">
      <c r="A14" s="5" t="s">
        <v>2</v>
      </c>
      <c r="B14" s="40">
        <v>1</v>
      </c>
      <c r="C14" s="64">
        <v>0.5</v>
      </c>
      <c r="D14" s="36">
        <v>216693.68</v>
      </c>
      <c r="E14" s="64">
        <f>D14/229398.68</f>
        <v>0.94461607189718788</v>
      </c>
      <c r="F14" s="35">
        <v>15</v>
      </c>
      <c r="G14" s="64">
        <f>F14/738</f>
        <v>2.032520325203252E-2</v>
      </c>
      <c r="H14" s="36">
        <v>3795167.41</v>
      </c>
      <c r="I14" s="65">
        <f>H14/8975881.38</f>
        <v>0.42281835614008523</v>
      </c>
      <c r="J14" s="66" t="s">
        <v>22</v>
      </c>
      <c r="K14" s="66" t="s">
        <v>22</v>
      </c>
      <c r="L14" s="66" t="s">
        <v>22</v>
      </c>
      <c r="M14" s="66" t="s">
        <v>22</v>
      </c>
      <c r="N14" s="66" t="s">
        <v>22</v>
      </c>
      <c r="O14" s="66" t="s">
        <v>22</v>
      </c>
      <c r="P14" s="66" t="s">
        <v>22</v>
      </c>
      <c r="Q14" s="66" t="s">
        <v>22</v>
      </c>
      <c r="R14" s="66" t="s">
        <v>22</v>
      </c>
      <c r="S14" s="66" t="s">
        <v>22</v>
      </c>
      <c r="T14" s="66" t="s">
        <v>22</v>
      </c>
      <c r="U14" s="66" t="s">
        <v>22</v>
      </c>
      <c r="V14" s="66" t="s">
        <v>22</v>
      </c>
      <c r="W14" s="66" t="s">
        <v>22</v>
      </c>
      <c r="X14" s="66" t="s">
        <v>22</v>
      </c>
      <c r="Y14" s="66" t="s">
        <v>22</v>
      </c>
    </row>
    <row r="15" spans="1:25" s="31" customFormat="1" ht="35" customHeight="1" x14ac:dyDescent="0.3">
      <c r="A15" s="23" t="s">
        <v>3</v>
      </c>
      <c r="B15" s="48" t="s">
        <v>22</v>
      </c>
      <c r="C15" s="66" t="s">
        <v>22</v>
      </c>
      <c r="D15" s="66" t="s">
        <v>22</v>
      </c>
      <c r="E15" s="66" t="s">
        <v>22</v>
      </c>
      <c r="F15" s="66" t="s">
        <v>22</v>
      </c>
      <c r="G15" s="66" t="s">
        <v>22</v>
      </c>
      <c r="H15" s="66" t="s">
        <v>22</v>
      </c>
      <c r="I15" s="66" t="s">
        <v>22</v>
      </c>
      <c r="J15" s="66" t="s">
        <v>22</v>
      </c>
      <c r="K15" s="66" t="s">
        <v>22</v>
      </c>
      <c r="L15" s="66" t="s">
        <v>22</v>
      </c>
      <c r="M15" s="66" t="s">
        <v>22</v>
      </c>
      <c r="N15" s="66" t="s">
        <v>22</v>
      </c>
      <c r="O15" s="66" t="s">
        <v>22</v>
      </c>
      <c r="P15" s="66" t="s">
        <v>22</v>
      </c>
      <c r="Q15" s="66" t="s">
        <v>22</v>
      </c>
      <c r="R15" s="66" t="s">
        <v>22</v>
      </c>
      <c r="S15" s="66" t="s">
        <v>22</v>
      </c>
      <c r="T15" s="66" t="s">
        <v>22</v>
      </c>
      <c r="U15" s="66" t="s">
        <v>22</v>
      </c>
      <c r="V15" s="66" t="s">
        <v>22</v>
      </c>
      <c r="W15" s="66" t="s">
        <v>22</v>
      </c>
      <c r="X15" s="66" t="s">
        <v>22</v>
      </c>
      <c r="Y15" s="66" t="s">
        <v>22</v>
      </c>
    </row>
    <row r="16" spans="1:25" s="31" customFormat="1" ht="35" customHeight="1" x14ac:dyDescent="0.3">
      <c r="A16" s="5" t="s">
        <v>1</v>
      </c>
      <c r="B16" s="48" t="s">
        <v>22</v>
      </c>
      <c r="C16" s="66" t="s">
        <v>22</v>
      </c>
      <c r="D16" s="66" t="s">
        <v>22</v>
      </c>
      <c r="E16" s="66" t="s">
        <v>22</v>
      </c>
      <c r="F16" s="66" t="s">
        <v>22</v>
      </c>
      <c r="G16" s="66" t="s">
        <v>22</v>
      </c>
      <c r="H16" s="66" t="s">
        <v>22</v>
      </c>
      <c r="I16" s="66" t="s">
        <v>22</v>
      </c>
      <c r="J16" s="66" t="s">
        <v>22</v>
      </c>
      <c r="K16" s="66" t="s">
        <v>22</v>
      </c>
      <c r="L16" s="66" t="s">
        <v>22</v>
      </c>
      <c r="M16" s="66" t="s">
        <v>22</v>
      </c>
      <c r="N16" s="66" t="s">
        <v>22</v>
      </c>
      <c r="O16" s="66" t="s">
        <v>22</v>
      </c>
      <c r="P16" s="66" t="s">
        <v>22</v>
      </c>
      <c r="Q16" s="66" t="s">
        <v>22</v>
      </c>
      <c r="R16" s="66" t="s">
        <v>22</v>
      </c>
      <c r="S16" s="66" t="s">
        <v>22</v>
      </c>
      <c r="T16" s="66" t="s">
        <v>22</v>
      </c>
      <c r="U16" s="66" t="s">
        <v>22</v>
      </c>
      <c r="V16" s="37">
        <v>13</v>
      </c>
      <c r="W16" s="64">
        <v>1</v>
      </c>
      <c r="X16" s="38">
        <v>708984.81</v>
      </c>
      <c r="Y16" s="64">
        <v>1</v>
      </c>
    </row>
    <row r="17" spans="1:26" s="31" customFormat="1" ht="35" customHeight="1" x14ac:dyDescent="0.3">
      <c r="A17" s="7" t="s">
        <v>0</v>
      </c>
      <c r="B17" s="48" t="s">
        <v>22</v>
      </c>
      <c r="C17" s="66" t="s">
        <v>22</v>
      </c>
      <c r="D17" s="66" t="s">
        <v>22</v>
      </c>
      <c r="E17" s="66" t="s">
        <v>22</v>
      </c>
      <c r="F17" s="35">
        <v>40</v>
      </c>
      <c r="G17" s="64">
        <f>F17/738</f>
        <v>5.4200542005420058E-2</v>
      </c>
      <c r="H17" s="39">
        <v>235234.48</v>
      </c>
      <c r="I17" s="65">
        <f>H17/8975881.38</f>
        <v>2.6207396247921448E-2</v>
      </c>
      <c r="J17" s="35">
        <v>21</v>
      </c>
      <c r="K17" s="64">
        <f>J17/77</f>
        <v>0.27272727272727271</v>
      </c>
      <c r="L17" s="39">
        <v>16719.03</v>
      </c>
      <c r="M17" s="65">
        <f>L17/715212.58</f>
        <v>2.3376308621417145E-2</v>
      </c>
      <c r="N17" s="66" t="s">
        <v>22</v>
      </c>
      <c r="O17" s="66" t="s">
        <v>22</v>
      </c>
      <c r="P17" s="66" t="s">
        <v>22</v>
      </c>
      <c r="Q17" s="66" t="s">
        <v>22</v>
      </c>
      <c r="R17" s="66" t="s">
        <v>22</v>
      </c>
      <c r="S17" s="66" t="s">
        <v>22</v>
      </c>
      <c r="T17" s="66" t="s">
        <v>22</v>
      </c>
      <c r="U17" s="66" t="s">
        <v>22</v>
      </c>
      <c r="V17" s="66" t="s">
        <v>22</v>
      </c>
      <c r="W17" s="66" t="s">
        <v>22</v>
      </c>
      <c r="X17" s="66" t="s">
        <v>22</v>
      </c>
      <c r="Y17" s="66" t="s">
        <v>22</v>
      </c>
    </row>
    <row r="18" spans="1:26" s="31" customFormat="1" ht="35" customHeight="1" x14ac:dyDescent="0.3">
      <c r="A18" s="5" t="s">
        <v>30</v>
      </c>
      <c r="B18" s="40">
        <v>1</v>
      </c>
      <c r="C18" s="64">
        <v>0.5</v>
      </c>
      <c r="D18" s="36">
        <v>12705</v>
      </c>
      <c r="E18" s="64">
        <f>D18/229398.68</f>
        <v>5.5383928102812105E-2</v>
      </c>
      <c r="F18" s="67">
        <v>663</v>
      </c>
      <c r="G18" s="68">
        <f>F18/738</f>
        <v>0.89837398373983735</v>
      </c>
      <c r="H18" s="69">
        <v>4734243.28</v>
      </c>
      <c r="I18" s="70">
        <f>H18/8975881.38</f>
        <v>0.52744049075211819</v>
      </c>
      <c r="J18" s="67">
        <v>56</v>
      </c>
      <c r="K18" s="68">
        <f>J18/77</f>
        <v>0.72727272727272729</v>
      </c>
      <c r="L18" s="69">
        <v>698492.89999999967</v>
      </c>
      <c r="M18" s="65">
        <f>L18/715212.58</f>
        <v>0.97662278255787915</v>
      </c>
      <c r="N18" s="66" t="s">
        <v>22</v>
      </c>
      <c r="O18" s="66" t="s">
        <v>22</v>
      </c>
      <c r="P18" s="66" t="s">
        <v>22</v>
      </c>
      <c r="Q18" s="66" t="s">
        <v>22</v>
      </c>
      <c r="R18" s="66" t="s">
        <v>22</v>
      </c>
      <c r="S18" s="66" t="s">
        <v>22</v>
      </c>
      <c r="T18" s="66" t="s">
        <v>22</v>
      </c>
      <c r="U18" s="66" t="s">
        <v>22</v>
      </c>
      <c r="V18" s="66" t="s">
        <v>22</v>
      </c>
      <c r="W18" s="66" t="s">
        <v>22</v>
      </c>
      <c r="X18" s="66" t="s">
        <v>22</v>
      </c>
      <c r="Y18" s="66" t="s">
        <v>22</v>
      </c>
    </row>
    <row r="19" spans="1:26" s="31" customFormat="1" ht="35" customHeight="1" x14ac:dyDescent="0.25">
      <c r="A19" s="44" t="s">
        <v>21</v>
      </c>
      <c r="B19" s="48" t="s">
        <v>22</v>
      </c>
      <c r="C19" s="66" t="s">
        <v>22</v>
      </c>
      <c r="D19" s="66" t="s">
        <v>22</v>
      </c>
      <c r="E19" s="66" t="s">
        <v>22</v>
      </c>
      <c r="F19" s="71" t="s">
        <v>22</v>
      </c>
      <c r="G19" s="72" t="s">
        <v>22</v>
      </c>
      <c r="H19" s="73">
        <v>488441.57999999996</v>
      </c>
      <c r="I19" s="70" t="s">
        <v>22</v>
      </c>
      <c r="J19" s="74" t="s">
        <v>22</v>
      </c>
      <c r="K19" s="72" t="s">
        <v>22</v>
      </c>
      <c r="L19" s="73">
        <v>58298.42</v>
      </c>
      <c r="M19" s="75" t="s">
        <v>22</v>
      </c>
      <c r="N19" s="76" t="s">
        <v>22</v>
      </c>
      <c r="O19" s="66" t="s">
        <v>22</v>
      </c>
      <c r="P19" s="66" t="s">
        <v>22</v>
      </c>
      <c r="Q19" s="75" t="s">
        <v>22</v>
      </c>
      <c r="R19" s="76" t="s">
        <v>22</v>
      </c>
      <c r="S19" s="66" t="s">
        <v>22</v>
      </c>
      <c r="T19" s="66" t="s">
        <v>22</v>
      </c>
      <c r="U19" s="75" t="s">
        <v>22</v>
      </c>
      <c r="V19" s="76" t="s">
        <v>22</v>
      </c>
      <c r="W19" s="66" t="s">
        <v>22</v>
      </c>
      <c r="X19" s="66" t="s">
        <v>22</v>
      </c>
      <c r="Y19" s="75" t="s">
        <v>22</v>
      </c>
      <c r="Z19" s="77">
        <f>SUM(H19:P19)</f>
        <v>546740</v>
      </c>
    </row>
    <row r="20" spans="1:26" s="4" customFormat="1" ht="35" customHeight="1" x14ac:dyDescent="0.3">
      <c r="A20" s="18" t="s">
        <v>4</v>
      </c>
      <c r="B20" s="78">
        <f>SUM(B14:B19)</f>
        <v>2</v>
      </c>
      <c r="C20" s="79">
        <f>SUM(C14:C19)</f>
        <v>1</v>
      </c>
      <c r="D20" s="20">
        <f>SUM(D14:D19)</f>
        <v>229398.68</v>
      </c>
      <c r="E20" s="79">
        <f>SUM(E14:E18)</f>
        <v>1</v>
      </c>
      <c r="F20" s="22">
        <f>SUM(F14:F19)</f>
        <v>718</v>
      </c>
      <c r="G20" s="79">
        <f>SUM(G14:G19)</f>
        <v>0.97289972899728994</v>
      </c>
      <c r="H20" s="20">
        <f>SUM(H14:H19)</f>
        <v>9253086.75</v>
      </c>
      <c r="I20" s="80">
        <f>SUM(I14:I19)</f>
        <v>0.97646624314012487</v>
      </c>
      <c r="J20" s="22">
        <f>SUM(J14:J19)</f>
        <v>77</v>
      </c>
      <c r="K20" s="79">
        <f>SUM(K14:K18)</f>
        <v>1</v>
      </c>
      <c r="L20" s="20">
        <f>SUM(L14:L19)</f>
        <v>773510.34999999974</v>
      </c>
      <c r="M20" s="80">
        <f>SUM(M14:M18)</f>
        <v>0.99999909117929631</v>
      </c>
      <c r="N20" s="22">
        <f>SUM(N14:N19)</f>
        <v>0</v>
      </c>
      <c r="O20" s="79">
        <v>0</v>
      </c>
      <c r="P20" s="81">
        <f>SUM(P18)</f>
        <v>0</v>
      </c>
      <c r="Q20" s="80">
        <v>0</v>
      </c>
      <c r="R20" s="22">
        <f>SUM(R14:R19)</f>
        <v>0</v>
      </c>
      <c r="S20" s="79">
        <v>0</v>
      </c>
      <c r="T20" s="81">
        <f>SUM(T14:T19)</f>
        <v>0</v>
      </c>
      <c r="U20" s="79">
        <v>0</v>
      </c>
      <c r="V20" s="22">
        <f>SUM(V14:V19)</f>
        <v>13</v>
      </c>
      <c r="W20" s="79">
        <v>1</v>
      </c>
      <c r="X20" s="20">
        <f>SUM(X14:X19)</f>
        <v>708984.81</v>
      </c>
      <c r="Y20" s="79">
        <v>1</v>
      </c>
    </row>
    <row r="21" spans="1:26" ht="27" customHeight="1" x14ac:dyDescent="0.3"/>
    <row r="22" spans="1:26" s="53" customFormat="1" x14ac:dyDescent="0.25">
      <c r="A22" s="98" t="s">
        <v>23</v>
      </c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100"/>
    </row>
    <row r="23" spans="1:26" s="53" customFormat="1" x14ac:dyDescent="0.25">
      <c r="A23" s="101"/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3"/>
    </row>
    <row r="24" spans="1:26" s="82" customFormat="1" x14ac:dyDescent="0.25">
      <c r="A24" s="101"/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3"/>
    </row>
    <row r="25" spans="1:26" s="83" customFormat="1" ht="20.399999999999999" customHeight="1" x14ac:dyDescent="0.25">
      <c r="A25" s="104" t="s">
        <v>24</v>
      </c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6"/>
    </row>
    <row r="26" spans="1:26" s="82" customFormat="1" ht="18.850000000000001" customHeight="1" x14ac:dyDescent="0.25">
      <c r="A26" s="107" t="s">
        <v>25</v>
      </c>
      <c r="B26" s="108"/>
      <c r="C26" s="108"/>
      <c r="D26" s="108"/>
      <c r="E26" s="108"/>
      <c r="F26" s="108"/>
      <c r="G26" s="108"/>
      <c r="H26" s="108"/>
      <c r="I26" s="55"/>
      <c r="J26" s="56"/>
      <c r="K26" s="56"/>
      <c r="L26" s="56"/>
      <c r="M26" s="56"/>
      <c r="N26" s="56"/>
      <c r="O26" s="57"/>
    </row>
    <row r="27" spans="1:26" s="82" customFormat="1" ht="18" customHeight="1" x14ac:dyDescent="0.25">
      <c r="A27" s="109" t="s">
        <v>26</v>
      </c>
      <c r="B27" s="110"/>
      <c r="C27" s="110"/>
      <c r="D27" s="110"/>
      <c r="E27" s="58"/>
      <c r="F27" s="58"/>
      <c r="G27" s="59"/>
      <c r="H27" s="60"/>
      <c r="I27" s="61"/>
      <c r="J27" s="60"/>
      <c r="K27" s="60"/>
      <c r="L27" s="60"/>
      <c r="M27" s="60"/>
      <c r="N27" s="60"/>
      <c r="O27" s="62"/>
    </row>
    <row r="28" spans="1:26" x14ac:dyDescent="0.25">
      <c r="A28" s="1"/>
      <c r="B28" s="9"/>
      <c r="C28" s="1"/>
      <c r="D28" s="1"/>
      <c r="E28" s="1"/>
    </row>
    <row r="30" spans="1:26" x14ac:dyDescent="0.25">
      <c r="H30" s="84"/>
      <c r="I30" s="84"/>
      <c r="J30" s="85"/>
      <c r="K30" s="84"/>
      <c r="L30" s="84"/>
    </row>
    <row r="31" spans="1:26" x14ac:dyDescent="0.25">
      <c r="H31" s="84"/>
      <c r="I31" s="84"/>
      <c r="J31" s="85"/>
      <c r="K31" s="84"/>
      <c r="L31" s="84"/>
    </row>
    <row r="32" spans="1:26" x14ac:dyDescent="0.25">
      <c r="H32" s="84"/>
      <c r="I32" s="84"/>
      <c r="J32" s="85"/>
      <c r="K32" s="84"/>
      <c r="L32" s="84"/>
      <c r="P32" s="84"/>
    </row>
    <row r="33" spans="8:12" customFormat="1" x14ac:dyDescent="0.25">
      <c r="H33" s="84"/>
      <c r="I33" s="84"/>
      <c r="J33" s="85"/>
      <c r="K33" s="84"/>
      <c r="L33" s="84"/>
    </row>
  </sheetData>
  <mergeCells count="12">
    <mergeCell ref="A22:O24"/>
    <mergeCell ref="A25:O25"/>
    <mergeCell ref="A26:H26"/>
    <mergeCell ref="A27:D27"/>
    <mergeCell ref="B11:Y11"/>
    <mergeCell ref="A12:A13"/>
    <mergeCell ref="B12:E12"/>
    <mergeCell ref="F12:I12"/>
    <mergeCell ref="J12:M12"/>
    <mergeCell ref="N12:Q12"/>
    <mergeCell ref="R12:U12"/>
    <mergeCell ref="V12:Y1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8"/>
  <sheetViews>
    <sheetView topLeftCell="A7" workbookViewId="0">
      <selection activeCell="E8" sqref="E8"/>
    </sheetView>
  </sheetViews>
  <sheetFormatPr defaultColWidth="9.125" defaultRowHeight="14.3" x14ac:dyDescent="0.25"/>
  <cols>
    <col min="1" max="1" width="24.625" customWidth="1"/>
    <col min="2" max="2" width="9.5" style="12" customWidth="1"/>
    <col min="3" max="3" width="12" customWidth="1"/>
    <col min="4" max="4" width="10.5" customWidth="1"/>
    <col min="5" max="5" width="10.875" customWidth="1"/>
    <col min="6" max="6" width="9.875" style="12" customWidth="1"/>
    <col min="7" max="7" width="12.125" customWidth="1"/>
    <col min="8" max="8" width="17.625" customWidth="1"/>
    <col min="9" max="9" width="9.625" customWidth="1"/>
    <col min="10" max="10" width="9.625" style="12" customWidth="1"/>
    <col min="11" max="11" width="11.5" customWidth="1"/>
    <col min="12" max="12" width="17.625" customWidth="1"/>
    <col min="13" max="13" width="9.625" customWidth="1"/>
    <col min="14" max="14" width="8.875" customWidth="1"/>
    <col min="15" max="15" width="9.625" customWidth="1"/>
    <col min="16" max="16" width="8.625" customWidth="1"/>
    <col min="17" max="17" width="9.625" customWidth="1"/>
    <col min="18" max="18" width="9.125" customWidth="1"/>
    <col min="19" max="19" width="11.625" customWidth="1"/>
    <col min="20" max="20" width="9.5" customWidth="1"/>
    <col min="21" max="22" width="9.625" customWidth="1"/>
    <col min="23" max="23" width="12.5" customWidth="1"/>
    <col min="24" max="24" width="14.875" customWidth="1"/>
    <col min="25" max="25" width="11.125" customWidth="1"/>
  </cols>
  <sheetData>
    <row r="1" spans="1:25" ht="15.15" x14ac:dyDescent="0.3">
      <c r="A1" s="1"/>
      <c r="B1" s="9"/>
      <c r="C1" s="1"/>
      <c r="D1" s="1"/>
      <c r="E1" s="1"/>
      <c r="F1" s="9"/>
      <c r="G1" s="1"/>
      <c r="H1" s="1"/>
      <c r="I1" s="1"/>
    </row>
    <row r="2" spans="1:25" ht="15.15" x14ac:dyDescent="0.3">
      <c r="A2" s="1"/>
      <c r="B2" s="9"/>
      <c r="C2" s="1"/>
      <c r="D2" s="1"/>
      <c r="E2" s="1"/>
      <c r="F2" s="9"/>
      <c r="G2" s="1"/>
      <c r="H2" s="1"/>
      <c r="I2" s="1"/>
    </row>
    <row r="3" spans="1:25" ht="15.15" x14ac:dyDescent="0.3">
      <c r="A3" s="1"/>
      <c r="B3" s="9"/>
      <c r="C3" s="1"/>
      <c r="D3" s="1"/>
      <c r="E3" s="1"/>
      <c r="F3" s="9"/>
      <c r="G3" s="1"/>
      <c r="H3" s="1"/>
      <c r="I3" s="1"/>
    </row>
    <row r="4" spans="1:25" ht="15.15" x14ac:dyDescent="0.3">
      <c r="A4" s="1"/>
      <c r="B4" s="9"/>
      <c r="C4" s="1"/>
      <c r="D4" s="1"/>
      <c r="E4" s="1"/>
      <c r="F4" s="9"/>
      <c r="G4" s="1"/>
      <c r="H4" s="1"/>
      <c r="I4" s="1"/>
    </row>
    <row r="5" spans="1:25" ht="15.15" x14ac:dyDescent="0.3">
      <c r="A5" s="1"/>
      <c r="B5" s="9"/>
      <c r="C5" s="1"/>
      <c r="D5" s="1"/>
      <c r="E5" s="1"/>
      <c r="F5" s="9"/>
      <c r="G5" s="1"/>
      <c r="H5" s="1"/>
      <c r="I5" s="1"/>
    </row>
    <row r="6" spans="1:25" ht="18.350000000000001" x14ac:dyDescent="0.25">
      <c r="A6" s="26" t="s">
        <v>27</v>
      </c>
      <c r="B6" s="9"/>
      <c r="C6" s="1"/>
      <c r="D6" s="1"/>
      <c r="E6" s="1"/>
      <c r="F6" s="9"/>
      <c r="G6" s="1"/>
      <c r="H6" s="1"/>
      <c r="I6" s="1"/>
    </row>
    <row r="7" spans="1:25" ht="15.15" x14ac:dyDescent="0.3">
      <c r="A7" s="2"/>
      <c r="B7" s="9"/>
      <c r="C7" s="1"/>
      <c r="D7" s="1"/>
      <c r="E7" s="1"/>
      <c r="F7" s="9"/>
      <c r="G7" s="1"/>
      <c r="H7" s="1"/>
      <c r="I7" s="1"/>
    </row>
    <row r="8" spans="1:25" ht="15.8" x14ac:dyDescent="0.3">
      <c r="A8" s="63" t="s">
        <v>31</v>
      </c>
      <c r="B8" s="24"/>
      <c r="C8" s="25"/>
      <c r="D8" s="25"/>
      <c r="E8" s="14"/>
      <c r="F8" s="9"/>
      <c r="G8" s="1"/>
      <c r="H8" s="1"/>
      <c r="I8" s="1"/>
    </row>
    <row r="9" spans="1:25" ht="15.15" x14ac:dyDescent="0.3">
      <c r="A9" s="63" t="s">
        <v>29</v>
      </c>
      <c r="B9" s="63"/>
      <c r="C9" s="63"/>
      <c r="D9" s="63"/>
      <c r="E9" s="1"/>
      <c r="F9" s="9"/>
      <c r="G9" s="1"/>
      <c r="H9" s="1"/>
      <c r="I9" s="1"/>
    </row>
    <row r="10" spans="1:25" ht="15.15" x14ac:dyDescent="0.3">
      <c r="A10" s="1"/>
      <c r="B10" s="9"/>
      <c r="C10" s="1"/>
      <c r="D10" s="1"/>
      <c r="E10" s="1"/>
      <c r="F10" s="9"/>
      <c r="G10" s="1"/>
      <c r="H10" s="1"/>
      <c r="I10" s="1"/>
    </row>
    <row r="11" spans="1:25" ht="15.15" x14ac:dyDescent="0.3">
      <c r="A11" s="3"/>
      <c r="B11" s="112" t="s">
        <v>10</v>
      </c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4"/>
    </row>
    <row r="12" spans="1:25" x14ac:dyDescent="0.25">
      <c r="A12" s="115" t="s">
        <v>16</v>
      </c>
      <c r="B12" s="117" t="s">
        <v>7</v>
      </c>
      <c r="C12" s="118"/>
      <c r="D12" s="118"/>
      <c r="E12" s="119"/>
      <c r="F12" s="118" t="s">
        <v>5</v>
      </c>
      <c r="G12" s="118"/>
      <c r="H12" s="118"/>
      <c r="I12" s="119"/>
      <c r="J12" s="118" t="s">
        <v>6</v>
      </c>
      <c r="K12" s="118"/>
      <c r="L12" s="118"/>
      <c r="M12" s="119"/>
      <c r="N12" s="118" t="s">
        <v>15</v>
      </c>
      <c r="O12" s="118"/>
      <c r="P12" s="118"/>
      <c r="Q12" s="119"/>
      <c r="R12" s="118" t="s">
        <v>8</v>
      </c>
      <c r="S12" s="118"/>
      <c r="T12" s="118"/>
      <c r="U12" s="119"/>
      <c r="V12" s="118" t="s">
        <v>9</v>
      </c>
      <c r="W12" s="118"/>
      <c r="X12" s="118"/>
      <c r="Y12" s="119"/>
    </row>
    <row r="13" spans="1:25" ht="42.8" x14ac:dyDescent="0.25">
      <c r="A13" s="116"/>
      <c r="B13" s="8" t="s">
        <v>11</v>
      </c>
      <c r="C13" s="13" t="s">
        <v>13</v>
      </c>
      <c r="D13" s="8" t="s">
        <v>12</v>
      </c>
      <c r="E13" s="17" t="s">
        <v>14</v>
      </c>
      <c r="F13" s="6" t="s">
        <v>11</v>
      </c>
      <c r="G13" s="13" t="s">
        <v>13</v>
      </c>
      <c r="H13" s="8" t="s">
        <v>12</v>
      </c>
      <c r="I13" s="17" t="s">
        <v>14</v>
      </c>
      <c r="J13" s="6" t="s">
        <v>11</v>
      </c>
      <c r="K13" s="13" t="s">
        <v>13</v>
      </c>
      <c r="L13" s="8" t="s">
        <v>12</v>
      </c>
      <c r="M13" s="17" t="s">
        <v>14</v>
      </c>
      <c r="N13" s="6" t="s">
        <v>11</v>
      </c>
      <c r="O13" s="13" t="s">
        <v>13</v>
      </c>
      <c r="P13" s="8" t="s">
        <v>12</v>
      </c>
      <c r="Q13" s="17" t="s">
        <v>14</v>
      </c>
      <c r="R13" s="6" t="s">
        <v>11</v>
      </c>
      <c r="S13" s="13" t="s">
        <v>13</v>
      </c>
      <c r="T13" s="8" t="s">
        <v>12</v>
      </c>
      <c r="U13" s="17" t="s">
        <v>14</v>
      </c>
      <c r="V13" s="6" t="s">
        <v>11</v>
      </c>
      <c r="W13" s="13" t="s">
        <v>13</v>
      </c>
      <c r="X13" s="8" t="s">
        <v>12</v>
      </c>
      <c r="Y13" s="17" t="s">
        <v>14</v>
      </c>
    </row>
    <row r="14" spans="1:25" s="31" customFormat="1" ht="35" customHeight="1" x14ac:dyDescent="0.3">
      <c r="A14" s="5" t="s">
        <v>2</v>
      </c>
      <c r="B14" s="10">
        <v>0</v>
      </c>
      <c r="C14" s="86">
        <v>0</v>
      </c>
      <c r="D14" s="87">
        <v>0</v>
      </c>
      <c r="E14" s="88">
        <v>0</v>
      </c>
      <c r="F14" s="35">
        <v>5</v>
      </c>
      <c r="G14" s="64">
        <v>7.7399380804953561E-3</v>
      </c>
      <c r="H14" s="36">
        <v>567783.14</v>
      </c>
      <c r="I14" s="65">
        <f>H14/5234814.97</f>
        <v>0.10846288612947862</v>
      </c>
      <c r="J14" s="35">
        <v>4</v>
      </c>
      <c r="K14" s="64">
        <v>5.6338028169014086E-2</v>
      </c>
      <c r="L14" s="36">
        <v>433545.73</v>
      </c>
      <c r="M14" s="65">
        <f>L14/1053532.38</f>
        <v>0.41151628391336204</v>
      </c>
      <c r="N14" s="15">
        <v>0</v>
      </c>
      <c r="O14" s="64">
        <v>0</v>
      </c>
      <c r="P14" s="87">
        <v>0</v>
      </c>
      <c r="Q14" s="64">
        <v>0</v>
      </c>
      <c r="R14" s="15">
        <v>0</v>
      </c>
      <c r="S14" s="64">
        <v>0</v>
      </c>
      <c r="T14" s="87">
        <v>0</v>
      </c>
      <c r="U14" s="64">
        <v>0</v>
      </c>
      <c r="V14" s="15">
        <v>0</v>
      </c>
      <c r="W14" s="64">
        <v>0</v>
      </c>
      <c r="X14" s="87">
        <v>0</v>
      </c>
      <c r="Y14" s="64">
        <v>0</v>
      </c>
    </row>
    <row r="15" spans="1:25" s="31" customFormat="1" ht="35" customHeight="1" x14ac:dyDescent="0.3">
      <c r="A15" s="23" t="s">
        <v>3</v>
      </c>
      <c r="B15" s="10">
        <v>0</v>
      </c>
      <c r="C15" s="86">
        <v>0</v>
      </c>
      <c r="D15" s="87">
        <v>0</v>
      </c>
      <c r="E15" s="88">
        <v>0</v>
      </c>
      <c r="F15" s="15">
        <v>0</v>
      </c>
      <c r="G15" s="64">
        <v>0</v>
      </c>
      <c r="H15" s="36">
        <v>0</v>
      </c>
      <c r="I15" s="65">
        <v>0</v>
      </c>
      <c r="J15" s="15">
        <v>0</v>
      </c>
      <c r="K15" s="64">
        <v>0</v>
      </c>
      <c r="L15" s="28">
        <v>0</v>
      </c>
      <c r="M15" s="65">
        <v>0</v>
      </c>
      <c r="N15" s="15">
        <v>0</v>
      </c>
      <c r="O15" s="64">
        <v>0</v>
      </c>
      <c r="P15" s="87">
        <v>0</v>
      </c>
      <c r="Q15" s="64">
        <v>0</v>
      </c>
      <c r="R15" s="15">
        <v>0</v>
      </c>
      <c r="S15" s="64">
        <v>0</v>
      </c>
      <c r="T15" s="87">
        <v>0</v>
      </c>
      <c r="U15" s="64">
        <v>0</v>
      </c>
      <c r="V15" s="15">
        <v>0</v>
      </c>
      <c r="W15" s="64">
        <v>0</v>
      </c>
      <c r="X15" s="87">
        <v>0</v>
      </c>
      <c r="Y15" s="64">
        <v>0</v>
      </c>
    </row>
    <row r="16" spans="1:25" s="31" customFormat="1" ht="35" customHeight="1" x14ac:dyDescent="0.3">
      <c r="A16" s="5" t="s">
        <v>1</v>
      </c>
      <c r="B16" s="11">
        <v>0</v>
      </c>
      <c r="C16" s="86">
        <v>0</v>
      </c>
      <c r="D16" s="89">
        <v>0</v>
      </c>
      <c r="E16" s="88">
        <v>0</v>
      </c>
      <c r="F16" s="37">
        <v>1</v>
      </c>
      <c r="G16" s="64">
        <v>1.5479876160990713E-3</v>
      </c>
      <c r="H16" s="38">
        <v>41745</v>
      </c>
      <c r="I16" s="65">
        <f>H16/5234814.97</f>
        <v>7.9744938912329894E-3</v>
      </c>
      <c r="J16" s="16">
        <v>0</v>
      </c>
      <c r="K16" s="64">
        <v>0</v>
      </c>
      <c r="L16" s="32">
        <v>0</v>
      </c>
      <c r="M16" s="65">
        <v>0</v>
      </c>
      <c r="N16" s="16">
        <v>0</v>
      </c>
      <c r="O16" s="64">
        <v>0</v>
      </c>
      <c r="P16" s="89">
        <v>0</v>
      </c>
      <c r="Q16" s="64">
        <v>0</v>
      </c>
      <c r="R16" s="16">
        <v>0</v>
      </c>
      <c r="S16" s="64">
        <v>0</v>
      </c>
      <c r="T16" s="89">
        <v>0</v>
      </c>
      <c r="U16" s="64">
        <v>0</v>
      </c>
      <c r="V16" s="37">
        <v>3</v>
      </c>
      <c r="W16" s="64">
        <v>0.75</v>
      </c>
      <c r="X16" s="38">
        <v>272148.2</v>
      </c>
      <c r="Y16" s="64">
        <v>0.91833930491226201</v>
      </c>
    </row>
    <row r="17" spans="1:26" s="31" customFormat="1" ht="35" customHeight="1" x14ac:dyDescent="0.3">
      <c r="A17" s="7" t="s">
        <v>0</v>
      </c>
      <c r="B17" s="10">
        <v>0</v>
      </c>
      <c r="C17" s="86">
        <v>0</v>
      </c>
      <c r="D17" s="90">
        <v>0</v>
      </c>
      <c r="E17" s="88">
        <v>0</v>
      </c>
      <c r="F17" s="35">
        <v>46</v>
      </c>
      <c r="G17" s="64">
        <v>7.1207430340557279E-2</v>
      </c>
      <c r="H17" s="39">
        <v>66718.69</v>
      </c>
      <c r="I17" s="65">
        <f>H17/5234814.97</f>
        <v>1.2745185910553779E-2</v>
      </c>
      <c r="J17" s="35">
        <v>11</v>
      </c>
      <c r="K17" s="64">
        <v>0.15492957746478872</v>
      </c>
      <c r="L17" s="39">
        <v>7875.9</v>
      </c>
      <c r="M17" s="65">
        <f>L17/1053532.38</f>
        <v>7.4757075810047719E-3</v>
      </c>
      <c r="N17" s="15">
        <v>0</v>
      </c>
      <c r="O17" s="64">
        <v>0</v>
      </c>
      <c r="P17" s="90">
        <v>0</v>
      </c>
      <c r="Q17" s="64">
        <v>0</v>
      </c>
      <c r="R17" s="15">
        <v>0</v>
      </c>
      <c r="S17" s="64">
        <v>0</v>
      </c>
      <c r="T17" s="90">
        <v>0</v>
      </c>
      <c r="U17" s="64">
        <v>0</v>
      </c>
      <c r="V17" s="15">
        <v>0</v>
      </c>
      <c r="W17" s="64">
        <v>0</v>
      </c>
      <c r="X17" s="33">
        <v>0</v>
      </c>
      <c r="Y17" s="64">
        <v>0</v>
      </c>
    </row>
    <row r="18" spans="1:26" s="31" customFormat="1" ht="35" customHeight="1" x14ac:dyDescent="0.3">
      <c r="A18" s="5" t="s">
        <v>30</v>
      </c>
      <c r="B18" s="10">
        <v>0</v>
      </c>
      <c r="C18" s="86">
        <v>0</v>
      </c>
      <c r="D18" s="87">
        <v>0</v>
      </c>
      <c r="E18" s="88">
        <v>0</v>
      </c>
      <c r="F18" s="35">
        <v>594</v>
      </c>
      <c r="G18" s="64">
        <v>0.91950464396284826</v>
      </c>
      <c r="H18" s="36">
        <v>4558568.1399999997</v>
      </c>
      <c r="I18" s="65">
        <f>H18/5234814.97</f>
        <v>0.87081743406873457</v>
      </c>
      <c r="J18" s="35">
        <v>56</v>
      </c>
      <c r="K18" s="64">
        <v>0.78873239436619713</v>
      </c>
      <c r="L18" s="36">
        <v>612110.75</v>
      </c>
      <c r="M18" s="65">
        <f>L18/1053532.38</f>
        <v>0.58100800850563328</v>
      </c>
      <c r="N18" s="15">
        <v>0</v>
      </c>
      <c r="O18" s="64">
        <v>0</v>
      </c>
      <c r="P18" s="87">
        <v>0</v>
      </c>
      <c r="Q18" s="64">
        <v>0</v>
      </c>
      <c r="R18" s="15">
        <v>0</v>
      </c>
      <c r="S18" s="64">
        <v>0</v>
      </c>
      <c r="T18" s="87">
        <v>0</v>
      </c>
      <c r="U18" s="64">
        <v>0</v>
      </c>
      <c r="V18" s="35">
        <v>1</v>
      </c>
      <c r="W18" s="64">
        <v>0.25</v>
      </c>
      <c r="X18" s="36">
        <v>24200</v>
      </c>
      <c r="Y18" s="64">
        <v>8.1660695087738003E-2</v>
      </c>
    </row>
    <row r="19" spans="1:26" s="31" customFormat="1" ht="35" customHeight="1" x14ac:dyDescent="0.25">
      <c r="A19" s="44" t="s">
        <v>21</v>
      </c>
      <c r="B19" s="48" t="s">
        <v>22</v>
      </c>
      <c r="C19" s="48" t="s">
        <v>22</v>
      </c>
      <c r="D19" s="91">
        <v>0</v>
      </c>
      <c r="E19" s="92" t="s">
        <v>22</v>
      </c>
      <c r="F19" s="93" t="s">
        <v>22</v>
      </c>
      <c r="G19" s="66" t="s">
        <v>22</v>
      </c>
      <c r="H19" s="20">
        <v>371196.59</v>
      </c>
      <c r="I19" s="65" t="s">
        <v>22</v>
      </c>
      <c r="J19" s="94" t="s">
        <v>22</v>
      </c>
      <c r="K19" s="66" t="s">
        <v>22</v>
      </c>
      <c r="L19" s="20">
        <v>63473.51</v>
      </c>
      <c r="M19" s="75" t="s">
        <v>22</v>
      </c>
      <c r="N19" s="76" t="s">
        <v>22</v>
      </c>
      <c r="O19" s="66" t="s">
        <v>22</v>
      </c>
      <c r="P19" s="48" t="s">
        <v>22</v>
      </c>
      <c r="Q19" s="75" t="s">
        <v>22</v>
      </c>
      <c r="R19" s="76" t="s">
        <v>22</v>
      </c>
      <c r="S19" s="66" t="s">
        <v>22</v>
      </c>
      <c r="T19" s="91">
        <v>0</v>
      </c>
      <c r="U19" s="75" t="s">
        <v>22</v>
      </c>
      <c r="V19" s="75" t="s">
        <v>22</v>
      </c>
      <c r="W19" s="66" t="s">
        <v>22</v>
      </c>
      <c r="X19" s="66" t="s">
        <v>22</v>
      </c>
      <c r="Y19" s="75" t="s">
        <v>22</v>
      </c>
      <c r="Z19" s="95"/>
    </row>
    <row r="20" spans="1:26" s="4" customFormat="1" ht="35" customHeight="1" x14ac:dyDescent="0.3">
      <c r="A20" s="18" t="s">
        <v>4</v>
      </c>
      <c r="B20" s="78">
        <v>0</v>
      </c>
      <c r="C20" s="96">
        <v>0</v>
      </c>
      <c r="D20" s="81">
        <v>0</v>
      </c>
      <c r="E20" s="97">
        <v>0</v>
      </c>
      <c r="F20" s="22">
        <v>646</v>
      </c>
      <c r="G20" s="79">
        <v>1</v>
      </c>
      <c r="H20" s="20">
        <v>5606011.5599999996</v>
      </c>
      <c r="I20" s="80">
        <f>SUM(I14:I19)</f>
        <v>1</v>
      </c>
      <c r="J20" s="22">
        <v>71</v>
      </c>
      <c r="K20" s="79">
        <v>1</v>
      </c>
      <c r="L20" s="20">
        <v>1117005.8899999999</v>
      </c>
      <c r="M20" s="80">
        <v>1</v>
      </c>
      <c r="N20" s="22">
        <v>0</v>
      </c>
      <c r="O20" s="79">
        <v>0</v>
      </c>
      <c r="P20" s="81">
        <v>0</v>
      </c>
      <c r="Q20" s="80">
        <v>0</v>
      </c>
      <c r="R20" s="22">
        <v>0</v>
      </c>
      <c r="S20" s="79">
        <v>0</v>
      </c>
      <c r="T20" s="81">
        <v>0</v>
      </c>
      <c r="U20" s="80">
        <v>0</v>
      </c>
      <c r="V20" s="22">
        <v>4</v>
      </c>
      <c r="W20" s="79">
        <v>1</v>
      </c>
      <c r="X20" s="20">
        <v>296348.2</v>
      </c>
      <c r="Y20" s="79">
        <v>1</v>
      </c>
    </row>
    <row r="22" spans="1:26" s="53" customFormat="1" x14ac:dyDescent="0.25">
      <c r="A22" s="98" t="s">
        <v>23</v>
      </c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100"/>
    </row>
    <row r="23" spans="1:26" s="53" customFormat="1" x14ac:dyDescent="0.25">
      <c r="A23" s="101"/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3"/>
    </row>
    <row r="24" spans="1:26" s="82" customFormat="1" x14ac:dyDescent="0.25">
      <c r="A24" s="101"/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3"/>
    </row>
    <row r="25" spans="1:26" s="83" customFormat="1" x14ac:dyDescent="0.25">
      <c r="A25" s="104" t="s">
        <v>24</v>
      </c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6"/>
    </row>
    <row r="26" spans="1:26" s="82" customFormat="1" x14ac:dyDescent="0.25">
      <c r="A26" s="107" t="s">
        <v>25</v>
      </c>
      <c r="B26" s="108"/>
      <c r="C26" s="108"/>
      <c r="D26" s="108"/>
      <c r="E26" s="108"/>
      <c r="F26" s="108"/>
      <c r="G26" s="108"/>
      <c r="H26" s="108"/>
      <c r="I26" s="55"/>
      <c r="J26" s="56"/>
      <c r="K26" s="56"/>
      <c r="L26" s="56"/>
      <c r="M26" s="56"/>
      <c r="N26" s="56"/>
      <c r="O26" s="57"/>
    </row>
    <row r="27" spans="1:26" s="82" customFormat="1" x14ac:dyDescent="0.25">
      <c r="A27" s="109" t="s">
        <v>26</v>
      </c>
      <c r="B27" s="110"/>
      <c r="C27" s="110"/>
      <c r="D27" s="110"/>
      <c r="E27" s="58"/>
      <c r="F27" s="58"/>
      <c r="G27" s="59"/>
      <c r="H27" s="60"/>
      <c r="I27" s="61"/>
      <c r="J27" s="60"/>
      <c r="K27" s="60"/>
      <c r="L27" s="60"/>
      <c r="M27" s="60"/>
      <c r="N27" s="60"/>
      <c r="O27" s="62"/>
    </row>
    <row r="28" spans="1:26" x14ac:dyDescent="0.25">
      <c r="A28" s="1"/>
      <c r="B28" s="9"/>
      <c r="C28" s="1"/>
      <c r="D28" s="1"/>
      <c r="E28" s="1"/>
    </row>
  </sheetData>
  <mergeCells count="12">
    <mergeCell ref="A22:O24"/>
    <mergeCell ref="A25:O25"/>
    <mergeCell ref="A26:H26"/>
    <mergeCell ref="A27:D27"/>
    <mergeCell ref="B11:Y11"/>
    <mergeCell ref="A12:A13"/>
    <mergeCell ref="B12:E12"/>
    <mergeCell ref="F12:I12"/>
    <mergeCell ref="J12:M12"/>
    <mergeCell ref="N12:Q12"/>
    <mergeCell ref="R12:U12"/>
    <mergeCell ref="V12:Y1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"/>
  <sheetViews>
    <sheetView tabSelected="1" workbookViewId="0">
      <selection activeCell="E7" sqref="E7"/>
    </sheetView>
  </sheetViews>
  <sheetFormatPr defaultColWidth="9.125" defaultRowHeight="14.3" x14ac:dyDescent="0.25"/>
  <cols>
    <col min="1" max="1" width="24.75" customWidth="1"/>
    <col min="2" max="2" width="9.75" style="12" customWidth="1"/>
    <col min="3" max="3" width="12.75" customWidth="1"/>
    <col min="4" max="4" width="18.125" customWidth="1"/>
    <col min="5" max="5" width="10.875" customWidth="1"/>
    <col min="6" max="6" width="9.875" style="12" customWidth="1"/>
    <col min="7" max="7" width="12.125" customWidth="1"/>
    <col min="8" max="8" width="17.75" customWidth="1"/>
    <col min="9" max="9" width="9.75" customWidth="1"/>
    <col min="10" max="10" width="9.75" style="12" customWidth="1"/>
    <col min="11" max="11" width="11.375" customWidth="1"/>
    <col min="12" max="12" width="17.75" customWidth="1"/>
    <col min="13" max="15" width="9.75" customWidth="1"/>
    <col min="16" max="16" width="13.875" customWidth="1"/>
    <col min="17" max="17" width="9.75" customWidth="1"/>
    <col min="18" max="18" width="9.125" customWidth="1"/>
    <col min="19" max="19" width="12.375" customWidth="1"/>
    <col min="20" max="20" width="14.875" customWidth="1"/>
    <col min="21" max="22" width="9.75" customWidth="1"/>
    <col min="23" max="23" width="12.625" customWidth="1"/>
    <col min="24" max="24" width="14.875" customWidth="1"/>
    <col min="25" max="25" width="9.75" customWidth="1"/>
  </cols>
  <sheetData>
    <row r="1" spans="1:25" x14ac:dyDescent="0.25">
      <c r="A1" s="1"/>
      <c r="B1" s="9"/>
      <c r="C1" s="1"/>
      <c r="D1" s="1"/>
      <c r="E1" s="1"/>
      <c r="F1" s="9"/>
      <c r="G1" s="1"/>
      <c r="H1" s="1"/>
      <c r="I1" s="1"/>
    </row>
    <row r="2" spans="1:25" x14ac:dyDescent="0.25">
      <c r="A2" s="1"/>
      <c r="B2" s="9"/>
      <c r="C2" s="1"/>
      <c r="D2" s="1"/>
      <c r="E2" s="1"/>
      <c r="F2" s="9"/>
      <c r="G2" s="1"/>
      <c r="H2" s="1"/>
      <c r="I2" s="1"/>
    </row>
    <row r="3" spans="1:25" x14ac:dyDescent="0.25">
      <c r="A3" s="1"/>
      <c r="B3" s="9"/>
      <c r="C3" s="1"/>
      <c r="D3" s="1"/>
      <c r="E3" s="1"/>
      <c r="F3" s="9"/>
      <c r="G3" s="1"/>
      <c r="H3" s="1"/>
      <c r="I3" s="1"/>
    </row>
    <row r="4" spans="1:25" x14ac:dyDescent="0.25">
      <c r="A4" s="1"/>
      <c r="B4" s="9"/>
      <c r="C4" s="1"/>
      <c r="D4" s="1"/>
      <c r="E4" s="1"/>
      <c r="F4" s="9"/>
      <c r="G4" s="1"/>
      <c r="H4" s="1"/>
      <c r="I4" s="1"/>
    </row>
    <row r="5" spans="1:25" x14ac:dyDescent="0.25">
      <c r="A5" s="1"/>
      <c r="B5" s="9"/>
      <c r="C5" s="1"/>
      <c r="D5" s="1"/>
      <c r="E5" s="1"/>
      <c r="F5" s="9"/>
      <c r="G5" s="1"/>
      <c r="H5" s="1"/>
      <c r="I5" s="1"/>
    </row>
    <row r="6" spans="1:25" ht="18.350000000000001" x14ac:dyDescent="0.25">
      <c r="A6" s="26" t="s">
        <v>27</v>
      </c>
      <c r="B6" s="9"/>
      <c r="C6" s="1"/>
      <c r="D6" s="1"/>
      <c r="E6" s="1"/>
      <c r="F6" s="9"/>
      <c r="G6" s="1"/>
      <c r="H6" s="1"/>
      <c r="I6" s="1"/>
    </row>
    <row r="7" spans="1:25" ht="15.65" x14ac:dyDescent="0.25">
      <c r="A7" s="2"/>
      <c r="B7" s="9"/>
      <c r="C7" s="1"/>
      <c r="D7" s="1"/>
      <c r="E7" s="1"/>
      <c r="F7" s="9"/>
      <c r="G7" s="1"/>
      <c r="H7" s="1"/>
      <c r="I7" s="1"/>
    </row>
    <row r="8" spans="1:25" ht="16.3" x14ac:dyDescent="0.3">
      <c r="A8" s="63" t="s">
        <v>32</v>
      </c>
      <c r="B8" s="24"/>
      <c r="C8" s="25"/>
      <c r="D8" s="25"/>
      <c r="E8" s="14"/>
      <c r="F8" s="9"/>
      <c r="G8" s="1"/>
      <c r="H8" s="1"/>
      <c r="I8" s="1"/>
    </row>
    <row r="9" spans="1:25" ht="15.65" x14ac:dyDescent="0.25">
      <c r="A9" s="120" t="s">
        <v>33</v>
      </c>
      <c r="B9" s="120"/>
      <c r="C9" s="120"/>
      <c r="D9" s="120"/>
      <c r="E9" s="1"/>
      <c r="F9" s="9"/>
      <c r="G9" s="1"/>
      <c r="H9" s="1"/>
      <c r="I9" s="1"/>
    </row>
    <row r="10" spans="1:25" ht="15.65" x14ac:dyDescent="0.25">
      <c r="A10" s="121"/>
      <c r="B10" s="122"/>
      <c r="C10" s="1"/>
      <c r="D10" s="1"/>
      <c r="E10" s="1"/>
      <c r="F10" s="9"/>
      <c r="G10" s="1"/>
      <c r="H10" s="1"/>
      <c r="I10" s="1"/>
    </row>
    <row r="11" spans="1:25" x14ac:dyDescent="0.25">
      <c r="A11" s="1"/>
      <c r="B11" s="9"/>
      <c r="C11" s="1"/>
      <c r="D11" s="1"/>
      <c r="E11" s="1"/>
      <c r="F11" s="9"/>
      <c r="G11" s="1"/>
      <c r="H11" s="1"/>
      <c r="I11" s="1"/>
    </row>
    <row r="12" spans="1:25" ht="15.65" x14ac:dyDescent="0.25">
      <c r="A12" s="3"/>
      <c r="B12" s="112" t="s">
        <v>10</v>
      </c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4"/>
    </row>
    <row r="13" spans="1:25" x14ac:dyDescent="0.25">
      <c r="A13" s="115" t="s">
        <v>16</v>
      </c>
      <c r="B13" s="117" t="s">
        <v>7</v>
      </c>
      <c r="C13" s="118"/>
      <c r="D13" s="118"/>
      <c r="E13" s="119"/>
      <c r="F13" s="118" t="s">
        <v>5</v>
      </c>
      <c r="G13" s="118"/>
      <c r="H13" s="118"/>
      <c r="I13" s="119"/>
      <c r="J13" s="118" t="s">
        <v>6</v>
      </c>
      <c r="K13" s="118"/>
      <c r="L13" s="118"/>
      <c r="M13" s="119"/>
      <c r="N13" s="118" t="s">
        <v>15</v>
      </c>
      <c r="O13" s="118"/>
      <c r="P13" s="118"/>
      <c r="Q13" s="119"/>
      <c r="R13" s="118" t="s">
        <v>8</v>
      </c>
      <c r="S13" s="118"/>
      <c r="T13" s="118"/>
      <c r="U13" s="119"/>
      <c r="V13" s="118" t="s">
        <v>9</v>
      </c>
      <c r="W13" s="118"/>
      <c r="X13" s="118"/>
      <c r="Y13" s="119"/>
    </row>
    <row r="14" spans="1:25" ht="42.8" x14ac:dyDescent="0.25">
      <c r="A14" s="116"/>
      <c r="B14" s="8" t="s">
        <v>11</v>
      </c>
      <c r="C14" s="13" t="s">
        <v>13</v>
      </c>
      <c r="D14" s="8" t="s">
        <v>12</v>
      </c>
      <c r="E14" s="17" t="s">
        <v>14</v>
      </c>
      <c r="F14" s="6" t="s">
        <v>11</v>
      </c>
      <c r="G14" s="13" t="s">
        <v>13</v>
      </c>
      <c r="H14" s="8" t="s">
        <v>12</v>
      </c>
      <c r="I14" s="17" t="s">
        <v>14</v>
      </c>
      <c r="J14" s="6" t="s">
        <v>11</v>
      </c>
      <c r="K14" s="13" t="s">
        <v>13</v>
      </c>
      <c r="L14" s="8" t="s">
        <v>12</v>
      </c>
      <c r="M14" s="17" t="s">
        <v>14</v>
      </c>
      <c r="N14" s="6" t="s">
        <v>11</v>
      </c>
      <c r="O14" s="13" t="s">
        <v>13</v>
      </c>
      <c r="P14" s="8" t="s">
        <v>12</v>
      </c>
      <c r="Q14" s="17" t="s">
        <v>14</v>
      </c>
      <c r="R14" s="6" t="s">
        <v>11</v>
      </c>
      <c r="S14" s="13" t="s">
        <v>13</v>
      </c>
      <c r="T14" s="8" t="s">
        <v>12</v>
      </c>
      <c r="U14" s="17" t="s">
        <v>14</v>
      </c>
      <c r="V14" s="6" t="s">
        <v>11</v>
      </c>
      <c r="W14" s="13" t="s">
        <v>13</v>
      </c>
      <c r="X14" s="8" t="s">
        <v>12</v>
      </c>
      <c r="Y14" s="17" t="s">
        <v>14</v>
      </c>
    </row>
    <row r="15" spans="1:25" s="31" customFormat="1" ht="35" customHeight="1" x14ac:dyDescent="0.25">
      <c r="A15" s="5" t="s">
        <v>2</v>
      </c>
      <c r="B15" s="10">
        <v>2</v>
      </c>
      <c r="C15" s="27">
        <v>0.15384615384615385</v>
      </c>
      <c r="D15" s="28">
        <v>209766.23</v>
      </c>
      <c r="E15" s="123">
        <v>0.44391877382677958</v>
      </c>
      <c r="F15" s="15">
        <v>9</v>
      </c>
      <c r="G15" s="27">
        <v>1.0044642857142858E-2</v>
      </c>
      <c r="H15" s="28">
        <v>5840981.79</v>
      </c>
      <c r="I15" s="123">
        <v>0.46225893737567453</v>
      </c>
      <c r="J15" s="15">
        <v>3</v>
      </c>
      <c r="K15" s="27">
        <v>2.4E-2</v>
      </c>
      <c r="L15" s="28">
        <v>268523.53999999998</v>
      </c>
      <c r="M15" s="123">
        <v>0.1822530617594896</v>
      </c>
      <c r="N15" s="124">
        <v>0</v>
      </c>
      <c r="O15" s="27">
        <v>0</v>
      </c>
      <c r="P15" s="28">
        <v>0</v>
      </c>
      <c r="Q15" s="123">
        <v>0</v>
      </c>
      <c r="R15" s="124">
        <v>0</v>
      </c>
      <c r="S15" s="27">
        <v>0</v>
      </c>
      <c r="T15" s="28">
        <v>0</v>
      </c>
      <c r="U15" s="123">
        <v>0</v>
      </c>
      <c r="V15" s="124">
        <v>0</v>
      </c>
      <c r="W15" s="27">
        <v>0</v>
      </c>
      <c r="X15" s="28">
        <v>0</v>
      </c>
      <c r="Y15" s="27">
        <v>0</v>
      </c>
    </row>
    <row r="16" spans="1:25" s="51" customFormat="1" ht="35" customHeight="1" x14ac:dyDescent="0.2">
      <c r="A16" s="23" t="s">
        <v>3</v>
      </c>
      <c r="B16" s="10">
        <v>0</v>
      </c>
      <c r="C16" s="125">
        <v>0</v>
      </c>
      <c r="D16" s="126">
        <v>0</v>
      </c>
      <c r="E16" s="127">
        <v>0</v>
      </c>
      <c r="F16" s="15">
        <v>5</v>
      </c>
      <c r="G16" s="125">
        <v>5.580357142857143E-3</v>
      </c>
      <c r="H16" s="126">
        <v>12100</v>
      </c>
      <c r="I16" s="127">
        <v>9.5760153743702412E-4</v>
      </c>
      <c r="J16" s="15">
        <v>0</v>
      </c>
      <c r="K16" s="125">
        <v>0</v>
      </c>
      <c r="L16" s="126">
        <v>0</v>
      </c>
      <c r="M16" s="127">
        <v>0</v>
      </c>
      <c r="N16" s="128">
        <v>0</v>
      </c>
      <c r="O16" s="125">
        <v>0</v>
      </c>
      <c r="P16" s="126">
        <v>0</v>
      </c>
      <c r="Q16" s="127">
        <v>0</v>
      </c>
      <c r="R16" s="128">
        <v>0</v>
      </c>
      <c r="S16" s="125">
        <v>0</v>
      </c>
      <c r="T16" s="126">
        <v>0</v>
      </c>
      <c r="U16" s="127">
        <v>0</v>
      </c>
      <c r="V16" s="128">
        <v>0</v>
      </c>
      <c r="W16" s="125">
        <v>0</v>
      </c>
      <c r="X16" s="126">
        <v>0</v>
      </c>
      <c r="Y16" s="125">
        <v>0</v>
      </c>
    </row>
    <row r="17" spans="1:26" s="51" customFormat="1" ht="35" customHeight="1" x14ac:dyDescent="0.2">
      <c r="A17" s="5" t="s">
        <v>1</v>
      </c>
      <c r="B17" s="11">
        <v>0</v>
      </c>
      <c r="C17" s="125">
        <v>0</v>
      </c>
      <c r="D17" s="42">
        <v>0</v>
      </c>
      <c r="E17" s="127">
        <v>0</v>
      </c>
      <c r="F17" s="16">
        <v>4</v>
      </c>
      <c r="G17" s="125">
        <v>4.464285714285714E-3</v>
      </c>
      <c r="H17" s="42">
        <v>128697.75</v>
      </c>
      <c r="I17" s="127">
        <v>1.0185220104519485E-2</v>
      </c>
      <c r="J17" s="16">
        <v>2</v>
      </c>
      <c r="K17" s="125">
        <v>1.6E-2</v>
      </c>
      <c r="L17" s="42">
        <v>346954.62</v>
      </c>
      <c r="M17" s="127">
        <v>0.23548602773000926</v>
      </c>
      <c r="N17" s="129">
        <v>0</v>
      </c>
      <c r="O17" s="125">
        <v>0</v>
      </c>
      <c r="P17" s="42">
        <v>0</v>
      </c>
      <c r="Q17" s="127">
        <v>0</v>
      </c>
      <c r="R17" s="129">
        <v>0</v>
      </c>
      <c r="S17" s="125">
        <v>0</v>
      </c>
      <c r="T17" s="42">
        <v>0</v>
      </c>
      <c r="U17" s="127">
        <v>0</v>
      </c>
      <c r="V17" s="129">
        <v>6</v>
      </c>
      <c r="W17" s="125">
        <v>1</v>
      </c>
      <c r="X17" s="42">
        <v>546209.01</v>
      </c>
      <c r="Y17" s="125">
        <v>1</v>
      </c>
    </row>
    <row r="18" spans="1:26" s="51" customFormat="1" ht="35" customHeight="1" x14ac:dyDescent="0.2">
      <c r="A18" s="7" t="s">
        <v>0</v>
      </c>
      <c r="B18" s="10">
        <v>0</v>
      </c>
      <c r="C18" s="125">
        <v>0</v>
      </c>
      <c r="D18" s="50">
        <v>0</v>
      </c>
      <c r="E18" s="127">
        <v>0</v>
      </c>
      <c r="F18" s="15">
        <v>82</v>
      </c>
      <c r="G18" s="125">
        <v>9.1517857142857137E-2</v>
      </c>
      <c r="H18" s="50">
        <v>173477.03</v>
      </c>
      <c r="I18" s="127">
        <v>1.3729080218017253E-2</v>
      </c>
      <c r="J18" s="15">
        <v>26</v>
      </c>
      <c r="K18" s="125">
        <v>0.20799999999999999</v>
      </c>
      <c r="L18" s="50">
        <v>34950.28</v>
      </c>
      <c r="M18" s="127">
        <v>2.3721553571621524E-2</v>
      </c>
      <c r="N18" s="128">
        <v>0</v>
      </c>
      <c r="O18" s="125">
        <v>0</v>
      </c>
      <c r="P18" s="50">
        <v>0</v>
      </c>
      <c r="Q18" s="127">
        <v>0</v>
      </c>
      <c r="R18" s="128">
        <v>0</v>
      </c>
      <c r="S18" s="125">
        <v>0</v>
      </c>
      <c r="T18" s="50">
        <v>0</v>
      </c>
      <c r="U18" s="127">
        <v>0</v>
      </c>
      <c r="V18" s="128">
        <v>0</v>
      </c>
      <c r="W18" s="125">
        <v>0</v>
      </c>
      <c r="X18" s="50">
        <v>0</v>
      </c>
      <c r="Y18" s="125">
        <v>0</v>
      </c>
    </row>
    <row r="19" spans="1:26" s="31" customFormat="1" ht="35" customHeight="1" x14ac:dyDescent="0.25">
      <c r="A19" s="5" t="s">
        <v>30</v>
      </c>
      <c r="B19" s="10">
        <v>11</v>
      </c>
      <c r="C19" s="27">
        <v>0.84615384615384615</v>
      </c>
      <c r="D19" s="28">
        <v>262766.68</v>
      </c>
      <c r="E19" s="123">
        <v>0.55608122617322031</v>
      </c>
      <c r="F19" s="15">
        <v>796</v>
      </c>
      <c r="G19" s="27">
        <v>0.8883928571428571</v>
      </c>
      <c r="H19" s="28">
        <v>6480297.7000000002</v>
      </c>
      <c r="I19" s="123">
        <v>0.51286916076435174</v>
      </c>
      <c r="J19" s="15">
        <v>94</v>
      </c>
      <c r="K19" s="27">
        <v>0.752</v>
      </c>
      <c r="L19" s="28">
        <v>822927</v>
      </c>
      <c r="M19" s="123">
        <v>0.55853935693887957</v>
      </c>
      <c r="N19" s="124">
        <v>0</v>
      </c>
      <c r="O19" s="27">
        <v>0</v>
      </c>
      <c r="P19" s="28">
        <v>0</v>
      </c>
      <c r="Q19" s="123">
        <v>0</v>
      </c>
      <c r="R19" s="124">
        <v>0</v>
      </c>
      <c r="S19" s="27">
        <v>0</v>
      </c>
      <c r="T19" s="28">
        <v>0</v>
      </c>
      <c r="U19" s="123">
        <v>0</v>
      </c>
      <c r="V19" s="124">
        <v>0</v>
      </c>
      <c r="W19" s="27">
        <v>0</v>
      </c>
      <c r="X19" s="28">
        <v>0</v>
      </c>
      <c r="Y19" s="27">
        <v>0</v>
      </c>
    </row>
    <row r="20" spans="1:26" s="51" customFormat="1" ht="35" customHeight="1" x14ac:dyDescent="0.2">
      <c r="A20" s="44" t="s">
        <v>21</v>
      </c>
      <c r="B20" s="48" t="s">
        <v>22</v>
      </c>
      <c r="C20" s="66" t="s">
        <v>22</v>
      </c>
      <c r="D20" s="91">
        <v>0</v>
      </c>
      <c r="E20" s="75" t="s">
        <v>22</v>
      </c>
      <c r="F20" s="76" t="s">
        <v>22</v>
      </c>
      <c r="G20" s="66" t="s">
        <v>22</v>
      </c>
      <c r="H20" s="91">
        <v>1233227.79</v>
      </c>
      <c r="I20" s="65" t="s">
        <v>22</v>
      </c>
      <c r="J20" s="47" t="s">
        <v>22</v>
      </c>
      <c r="K20" s="66" t="s">
        <v>22</v>
      </c>
      <c r="L20" s="91">
        <v>145590.51999999999</v>
      </c>
      <c r="M20" s="75" t="s">
        <v>22</v>
      </c>
      <c r="N20" s="76" t="s">
        <v>22</v>
      </c>
      <c r="O20" s="66" t="s">
        <v>22</v>
      </c>
      <c r="P20" s="48" t="s">
        <v>22</v>
      </c>
      <c r="Q20" s="75" t="s">
        <v>22</v>
      </c>
      <c r="R20" s="76" t="s">
        <v>22</v>
      </c>
      <c r="S20" s="66" t="s">
        <v>22</v>
      </c>
      <c r="T20" s="91">
        <v>0</v>
      </c>
      <c r="U20" s="75" t="s">
        <v>22</v>
      </c>
      <c r="V20" s="76" t="s">
        <v>22</v>
      </c>
      <c r="W20" s="66" t="s">
        <v>22</v>
      </c>
      <c r="X20" s="91">
        <v>0</v>
      </c>
      <c r="Y20" s="75" t="s">
        <v>22</v>
      </c>
      <c r="Z20" s="130"/>
    </row>
    <row r="21" spans="1:26" s="4" customFormat="1" ht="35" customHeight="1" x14ac:dyDescent="0.25">
      <c r="A21" s="18" t="s">
        <v>4</v>
      </c>
      <c r="B21" s="78">
        <f t="shared" ref="B21:I21" si="0">SUM(B15:B20)</f>
        <v>13</v>
      </c>
      <c r="C21" s="131">
        <f t="shared" si="0"/>
        <v>1</v>
      </c>
      <c r="D21" s="20">
        <f t="shared" si="0"/>
        <v>472532.91000000003</v>
      </c>
      <c r="E21" s="132">
        <f t="shared" si="0"/>
        <v>0.99999999999999989</v>
      </c>
      <c r="F21" s="22">
        <f t="shared" si="0"/>
        <v>896</v>
      </c>
      <c r="G21" s="131">
        <f t="shared" si="0"/>
        <v>1</v>
      </c>
      <c r="H21" s="20">
        <f t="shared" si="0"/>
        <v>13868782.059999999</v>
      </c>
      <c r="I21" s="132">
        <f t="shared" si="0"/>
        <v>1</v>
      </c>
      <c r="J21" s="22">
        <f>SUM(J15:J19)</f>
        <v>125</v>
      </c>
      <c r="K21" s="131">
        <f>SUM(K15:K19)</f>
        <v>1</v>
      </c>
      <c r="L21" s="20">
        <f>SUM(L15:L20)</f>
        <v>1618945.96</v>
      </c>
      <c r="M21" s="132">
        <f>SUM(M15:M19)</f>
        <v>1</v>
      </c>
      <c r="N21" s="133">
        <v>0</v>
      </c>
      <c r="O21" s="131">
        <v>0</v>
      </c>
      <c r="P21" s="20">
        <v>0</v>
      </c>
      <c r="Q21" s="132">
        <v>0</v>
      </c>
      <c r="R21" s="133">
        <v>0</v>
      </c>
      <c r="S21" s="131">
        <v>0</v>
      </c>
      <c r="T21" s="20">
        <v>0</v>
      </c>
      <c r="U21" s="132">
        <v>0</v>
      </c>
      <c r="V21" s="133">
        <v>6</v>
      </c>
      <c r="W21" s="131">
        <v>1</v>
      </c>
      <c r="X21" s="20">
        <f>SUM(X17)</f>
        <v>546209.01</v>
      </c>
      <c r="Y21" s="131">
        <f>SUM(Y15:Y19)</f>
        <v>1</v>
      </c>
    </row>
    <row r="22" spans="1:26" ht="35" customHeight="1" x14ac:dyDescent="0.25"/>
    <row r="23" spans="1:26" s="53" customFormat="1" x14ac:dyDescent="0.25">
      <c r="A23" s="98" t="s">
        <v>23</v>
      </c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100"/>
    </row>
    <row r="24" spans="1:26" s="53" customFormat="1" x14ac:dyDescent="0.25">
      <c r="A24" s="101"/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3"/>
    </row>
    <row r="25" spans="1:26" s="82" customFormat="1" x14ac:dyDescent="0.25">
      <c r="A25" s="101"/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3"/>
    </row>
    <row r="26" spans="1:26" s="83" customFormat="1" x14ac:dyDescent="0.25">
      <c r="A26" s="104" t="s">
        <v>24</v>
      </c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6"/>
    </row>
    <row r="27" spans="1:26" s="82" customFormat="1" x14ac:dyDescent="0.25">
      <c r="A27" s="107" t="s">
        <v>25</v>
      </c>
      <c r="B27" s="108"/>
      <c r="C27" s="108"/>
      <c r="D27" s="108"/>
      <c r="E27" s="108"/>
      <c r="F27" s="108"/>
      <c r="G27" s="108"/>
      <c r="H27" s="108"/>
      <c r="I27" s="55"/>
      <c r="J27" s="56"/>
      <c r="K27" s="56"/>
      <c r="L27" s="56"/>
      <c r="M27" s="56"/>
      <c r="N27" s="56"/>
      <c r="O27" s="57"/>
    </row>
    <row r="28" spans="1:26" s="82" customFormat="1" x14ac:dyDescent="0.25">
      <c r="A28" s="109" t="s">
        <v>26</v>
      </c>
      <c r="B28" s="110"/>
      <c r="C28" s="110"/>
      <c r="D28" s="110"/>
      <c r="E28" s="58"/>
      <c r="F28" s="58"/>
      <c r="G28" s="59"/>
      <c r="H28" s="60"/>
      <c r="I28" s="61"/>
      <c r="J28" s="60"/>
      <c r="K28" s="60"/>
      <c r="L28" s="60"/>
      <c r="M28" s="60"/>
      <c r="N28" s="60"/>
      <c r="O28" s="62"/>
    </row>
    <row r="29" spans="1:26" x14ac:dyDescent="0.25">
      <c r="A29" s="1"/>
      <c r="B29" s="9"/>
      <c r="C29" s="1"/>
      <c r="D29" s="1"/>
      <c r="E29" s="1"/>
    </row>
    <row r="33" spans="8:8" customFormat="1" x14ac:dyDescent="0.25">
      <c r="H33" s="84"/>
    </row>
    <row r="35" spans="8:8" customFormat="1" x14ac:dyDescent="0.25">
      <c r="H35" s="84"/>
    </row>
  </sheetData>
  <mergeCells count="13">
    <mergeCell ref="A23:O25"/>
    <mergeCell ref="A26:O26"/>
    <mergeCell ref="A27:H27"/>
    <mergeCell ref="A28:D28"/>
    <mergeCell ref="A9:D9"/>
    <mergeCell ref="B12:Y12"/>
    <mergeCell ref="A13:A14"/>
    <mergeCell ref="B13:E13"/>
    <mergeCell ref="F13:I13"/>
    <mergeCell ref="J13:M13"/>
    <mergeCell ref="N13:Q13"/>
    <mergeCell ref="R13:U13"/>
    <mergeCell ref="V13:Y1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4</vt:i4>
      </vt:variant>
    </vt:vector>
  </HeadingPairs>
  <TitlesOfParts>
    <vt:vector size="4" baseType="lpstr">
      <vt:lpstr>1T</vt:lpstr>
      <vt:lpstr>2T</vt:lpstr>
      <vt:lpstr>3T</vt:lpstr>
      <vt:lpstr>4T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2017-05-04T10:26:32Z</cp:lastPrinted>
  <dcterms:created xsi:type="dcterms:W3CDTF">2016-02-03T12:33:15Z</dcterms:created>
  <dcterms:modified xsi:type="dcterms:W3CDTF">2018-03-22T16:16:08Z</dcterms:modified>
</cp:coreProperties>
</file>