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859" windowHeight="12580" activeTab="3"/>
  </bookViews>
  <sheets>
    <sheet name="1T" sheetId="5" r:id="rId1"/>
    <sheet name="2T" sheetId="4" r:id="rId2"/>
    <sheet name="3T" sheetId="3" r:id="rId3"/>
    <sheet name="4T" sheetId="6" r:id="rId4"/>
  </sheets>
  <calcPr calcId="145621"/>
</workbook>
</file>

<file path=xl/calcChain.xml><?xml version="1.0" encoding="utf-8"?>
<calcChain xmlns="http://schemas.openxmlformats.org/spreadsheetml/2006/main">
  <c r="X19" i="6" l="1"/>
  <c r="D33" i="6" s="1"/>
  <c r="V19" i="6"/>
  <c r="D31" i="6" s="1"/>
  <c r="K19" i="6" l="1"/>
  <c r="G19" i="6"/>
  <c r="K20" i="6"/>
  <c r="G18" i="6"/>
  <c r="W20" i="6"/>
  <c r="G20" i="6"/>
  <c r="M20" i="6"/>
  <c r="M19" i="6"/>
  <c r="I18" i="6"/>
  <c r="Y20" i="6"/>
  <c r="I20" i="6"/>
  <c r="I19" i="6"/>
  <c r="W19" i="6"/>
  <c r="Y19" i="6"/>
  <c r="Y20" i="4"/>
  <c r="X20" i="4"/>
  <c r="W20" i="4"/>
  <c r="V20" i="4"/>
  <c r="L20" i="4"/>
  <c r="M20" i="4" s="1"/>
  <c r="K20" i="4"/>
  <c r="J20" i="4"/>
  <c r="G20" i="4"/>
  <c r="F20" i="4"/>
  <c r="D20" i="4"/>
  <c r="E20" i="4" s="1"/>
  <c r="C20" i="4"/>
  <c r="B20" i="4"/>
  <c r="M19" i="4"/>
  <c r="E19" i="4"/>
  <c r="M18" i="4"/>
  <c r="H18" i="4"/>
  <c r="G18" i="4"/>
  <c r="E18" i="4"/>
  <c r="G17" i="4"/>
  <c r="G14" i="4"/>
  <c r="H20" i="4" l="1"/>
  <c r="I20" i="4" l="1"/>
  <c r="I17" i="4"/>
  <c r="I19" i="4"/>
  <c r="I14" i="4"/>
  <c r="I18" i="4"/>
  <c r="Y21" i="3"/>
  <c r="X21" i="3"/>
  <c r="W21" i="3"/>
  <c r="V21" i="3"/>
  <c r="T21" i="3"/>
  <c r="R21" i="3"/>
  <c r="L21" i="3"/>
  <c r="M21" i="3" s="1"/>
  <c r="K21" i="3"/>
  <c r="J21" i="3"/>
  <c r="F21" i="3"/>
  <c r="G21" i="3" s="1"/>
  <c r="D21" i="3"/>
  <c r="E20" i="3" s="1"/>
  <c r="C21" i="3"/>
  <c r="B21" i="3"/>
  <c r="M19" i="3"/>
  <c r="H19" i="3"/>
  <c r="G18" i="3"/>
  <c r="H15" i="3"/>
  <c r="H21" i="3" l="1"/>
  <c r="G15" i="3"/>
  <c r="M20" i="3"/>
  <c r="E21" i="3"/>
  <c r="E19" i="3"/>
  <c r="G19" i="3"/>
  <c r="C32" i="5"/>
  <c r="B32" i="5"/>
  <c r="Y21" i="5"/>
  <c r="X21" i="5"/>
  <c r="W21" i="5"/>
  <c r="V21" i="5"/>
  <c r="H21" i="5"/>
  <c r="I21" i="5" s="1"/>
  <c r="F21" i="5"/>
  <c r="G18" i="5" s="1"/>
  <c r="I19" i="5"/>
  <c r="I18" i="5"/>
  <c r="I21" i="3" l="1"/>
  <c r="I18" i="3"/>
  <c r="I20" i="3"/>
  <c r="I15" i="3"/>
  <c r="I19" i="3"/>
  <c r="G19" i="5"/>
  <c r="G21" i="5"/>
  <c r="I20" i="5"/>
</calcChain>
</file>

<file path=xl/sharedStrings.xml><?xml version="1.0" encoding="utf-8"?>
<sst xmlns="http://schemas.openxmlformats.org/spreadsheetml/2006/main" count="308" uniqueCount="34">
  <si>
    <t>Derivats d'acords marc</t>
  </si>
  <si>
    <t>Negociats</t>
  </si>
  <si>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</si>
  <si>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</si>
  <si>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</si>
  <si>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</si>
  <si>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</si>
  <si>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</si>
  <si>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</si>
  <si>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</si>
  <si>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</si>
  <si>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</si>
  <si>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Import</t>
  </si>
  <si>
    <t>% total contractes</t>
  </si>
  <si>
    <t>% total import</t>
  </si>
  <si>
    <t>Gestió Serveis Públics/Concessions</t>
  </si>
  <si>
    <t xml:space="preserve">Menors </t>
  </si>
  <si>
    <t>Procediment d'adjudicació</t>
  </si>
  <si>
    <t>* Menors derivats autorització genèrica de despesa</t>
  </si>
  <si>
    <t>* La informació sobre el nombre de contractes derivats d'acords marc d'una autorització genèrica de despesa també es publicarà un cop finalitzat l'any, i igualment s'informarà la despesa trimestral.</t>
  </si>
  <si>
    <t>* Els lots es comptabilitzen com a contractes independents.</t>
  </si>
  <si>
    <t>* No s'indiquen els contractes patrimonials, ni IBIS.</t>
  </si>
  <si>
    <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vint-i-vuitena, apartat 1 punt e) de les bases d'execució 2017 de l'Ajuntament de Barcelona. </t>
    </r>
    <r>
      <rPr>
        <b/>
        <i/>
        <sz val="10"/>
        <color theme="5" tint="-0.249977111117893"/>
        <rFont val="Arial"/>
        <family val="2"/>
      </rPr>
      <t xml:space="preserve">http://ajuntament.barcelona.cat/pressupostos2017/ca/docs/Llibre_Verd_Pressupost_2017.pdf </t>
    </r>
    <r>
      <rPr>
        <b/>
        <sz val="10"/>
        <color theme="5" tint="-0.249977111117893"/>
        <rFont val="Arial"/>
        <family val="2"/>
      </rPr>
      <t xml:space="preserve">   </t>
    </r>
    <r>
      <rPr>
        <b/>
        <sz val="10"/>
        <rFont val="Arial"/>
        <family val="2"/>
      </rPr>
      <t xml:space="preserve">Trimestralment, però, s'informarà de la despesa efectuada. </t>
    </r>
  </si>
  <si>
    <t xml:space="preserve">RELACIÓ DE LA CONTRACTACIÓ </t>
  </si>
  <si>
    <r>
      <t xml:space="preserve">TERCER TRIMESTRE:     </t>
    </r>
    <r>
      <rPr>
        <b/>
        <i/>
        <sz val="12"/>
        <color theme="1"/>
        <rFont val="Arial"/>
        <family val="2"/>
      </rPr>
      <t>1 de juliol de 30 de setembre de 2017</t>
    </r>
  </si>
  <si>
    <t>ENS:    CONSORCI MERCAT DE LES FLORS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</si>
  <si>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2017</t>
    </r>
  </si>
  <si>
    <r>
      <t xml:space="preserve">SEGON TRIMESTRE:     </t>
    </r>
    <r>
      <rPr>
        <b/>
        <i/>
        <sz val="12"/>
        <color theme="1"/>
        <rFont val="Arial"/>
        <family val="2"/>
      </rPr>
      <t>1 d'abril a 30 de juny de 2017</t>
    </r>
  </si>
  <si>
    <t>----</t>
  </si>
  <si>
    <t xml:space="preserve">RELACIÓ DE CONTRACTES </t>
  </si>
  <si>
    <r>
      <t xml:space="preserve">QUART TRIMESTRE:     </t>
    </r>
    <r>
      <rPr>
        <b/>
        <i/>
        <sz val="12"/>
        <color theme="1"/>
        <rFont val="Arial"/>
        <family val="2"/>
      </rPr>
      <t>1 d'octubre a 31 de desembre de 2017</t>
    </r>
  </si>
  <si>
    <t>ENS: CONSORCI MERCAT DE LES FLORS</t>
  </si>
  <si>
    <t>Nº CTES TOTAL</t>
  </si>
  <si>
    <t>IMPORT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</si>
</sst>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3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quotePrefix="1" applyFont="1" applyBorder="1" applyAlignment="1">
      <alignment horizontal="center" vertical="justify"/>
    </xf>
    <xf numFmtId="0" fontId="0" fillId="2" borderId="0" xfId="0" applyFont="1" applyFill="1"/>
    <xf numFmtId="0" fontId="1" fillId="2" borderId="0" xfId="0" applyFont="1" applyFill="1" applyAlignment="1"/>
    <xf numFmtId="3" fontId="4" fillId="0" borderId="4" xfId="0" applyNumberFormat="1" applyFont="1" applyBorder="1" applyAlignment="1">
      <alignment horizontal="center" vertical="center"/>
    </xf>
    <xf numFmtId="3" fontId="4" fillId="0" borderId="4" xfId="0" quotePrefix="1" applyNumberFormat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justify"/>
    </xf>
    <xf numFmtId="4" fontId="4" fillId="0" borderId="8" xfId="0" applyNumberFormat="1" applyFont="1" applyBorder="1" applyAlignment="1">
      <alignment horizontal="right"/>
    </xf>
    <xf numFmtId="0" fontId="3" fillId="2" borderId="5" xfId="0" applyFont="1" applyFill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wrapText="1"/>
    </xf>
    <xf numFmtId="0" fontId="9" fillId="2" borderId="17" xfId="0" applyFont="1" applyFill="1" applyBorder="1" applyAlignment="1">
      <alignment wrapText="1"/>
    </xf>
    <xf numFmtId="4" fontId="9" fillId="2" borderId="17" xfId="0" applyNumberFormat="1" applyFont="1" applyFill="1" applyBorder="1" applyAlignment="1">
      <alignment horizontal="center" wrapText="1"/>
    </xf>
    <xf numFmtId="0" fontId="10" fillId="2" borderId="17" xfId="0" applyFont="1" applyFill="1" applyBorder="1" applyAlignment="1">
      <alignment wrapText="1"/>
    </xf>
    <xf numFmtId="0" fontId="10" fillId="2" borderId="17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wrapText="1"/>
    </xf>
    <xf numFmtId="3" fontId="4" fillId="0" borderId="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15" fillId="0" borderId="0" xfId="0" applyNumberFormat="1" applyFont="1"/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/>
    <xf numFmtId="4" fontId="4" fillId="0" borderId="10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right" vertical="center"/>
    </xf>
    <xf numFmtId="2" fontId="4" fillId="0" borderId="7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/>
    </xf>
    <xf numFmtId="3" fontId="4" fillId="0" borderId="4" xfId="0" quotePrefix="1" applyNumberFormat="1" applyFont="1" applyBorder="1" applyAlignment="1">
      <alignment horizontal="right"/>
    </xf>
    <xf numFmtId="2" fontId="4" fillId="0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/>
    <xf numFmtId="3" fontId="3" fillId="0" borderId="11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0" fillId="0" borderId="0" xfId="0" applyNumberFormat="1"/>
    <xf numFmtId="4" fontId="4" fillId="0" borderId="7" xfId="0" applyNumberFormat="1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4" fontId="16" fillId="0" borderId="0" xfId="0" applyNumberFormat="1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16" xfId="0" applyFont="1" applyFill="1" applyBorder="1" applyAlignment="1">
      <alignment vertical="top" wrapText="1"/>
    </xf>
    <xf numFmtId="0" fontId="13" fillId="2" borderId="15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wrapText="1"/>
    </xf>
    <xf numFmtId="0" fontId="13" fillId="2" borderId="17" xfId="0" applyFont="1" applyFill="1" applyBorder="1" applyAlignment="1">
      <alignment wrapText="1"/>
    </xf>
    <xf numFmtId="0" fontId="2" fillId="2" borderId="0" xfId="0" applyFont="1" applyFill="1" applyAlignme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10" fontId="4" fillId="0" borderId="1" xfId="2" applyNumberFormat="1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10" fontId="4" fillId="0" borderId="8" xfId="2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5" fillId="0" borderId="0" xfId="0" applyFont="1"/>
    <xf numFmtId="3" fontId="15" fillId="0" borderId="0" xfId="0" applyNumberFormat="1" applyFont="1"/>
    <xf numFmtId="44" fontId="15" fillId="0" borderId="0" xfId="0" applyNumberFormat="1" applyFont="1"/>
  </cellXfs>
  <cellStyles count="3">
    <cellStyle name="Moneda" xfId="1" builtinId="4"/>
    <cellStyle name="Normal" xfId="0" builtinId="0"/>
    <cellStyle name="Percentat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1</xdr:col>
      <xdr:colOff>83128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880929" cy="4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8313</xdr:colOff>
      <xdr:row>2</xdr:row>
      <xdr:rowOff>104776</xdr:rowOff>
    </xdr:to>
    <xdr:pic>
      <xdr:nvPicPr>
        <xdr:cNvPr id="3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853738" cy="4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1509713</xdr:colOff>
      <xdr:row>2</xdr:row>
      <xdr:rowOff>104776</xdr:rowOff>
    </xdr:to>
    <xdr:pic>
      <xdr:nvPicPr>
        <xdr:cNvPr id="3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509713" cy="470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1509713</xdr:colOff>
      <xdr:row>2</xdr:row>
      <xdr:rowOff>104776</xdr:rowOff>
    </xdr:to>
    <xdr:pic>
      <xdr:nvPicPr>
        <xdr:cNvPr id="4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509713" cy="4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1</xdr:col>
      <xdr:colOff>69012</xdr:colOff>
      <xdr:row>2</xdr:row>
      <xdr:rowOff>151502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729418" cy="4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C8" sqref="C8"/>
    </sheetView>
  </sheetViews>
  <sheetFormatPr defaultColWidth="9.125" defaultRowHeight="14.3" x14ac:dyDescent="0.25"/>
  <cols>
    <col min="1" max="1" width="24.625" customWidth="1"/>
    <col min="2" max="2" width="9.625" style="18" customWidth="1"/>
    <col min="3" max="3" width="12.625" customWidth="1"/>
    <col min="4" max="4" width="13.375" customWidth="1"/>
    <col min="5" max="5" width="10.875" customWidth="1"/>
    <col min="6" max="6" width="9.875" style="18" customWidth="1"/>
    <col min="7" max="7" width="12.125" customWidth="1"/>
    <col min="8" max="8" width="17.625" customWidth="1"/>
    <col min="9" max="9" width="12" customWidth="1"/>
    <col min="10" max="10" width="9.625" style="18" customWidth="1"/>
    <col min="11" max="11" width="11.5" customWidth="1"/>
    <col min="12" max="12" width="17.625" customWidth="1"/>
    <col min="13" max="15" width="9.625" customWidth="1"/>
    <col min="16" max="16" width="8.5" customWidth="1"/>
    <col min="17" max="17" width="9.625" customWidth="1"/>
    <col min="18" max="18" width="9.125" customWidth="1"/>
    <col min="19" max="19" width="12.5" customWidth="1"/>
    <col min="20" max="20" width="8" customWidth="1"/>
    <col min="21" max="22" width="9.625" customWidth="1"/>
    <col min="23" max="23" width="12.5" customWidth="1"/>
    <col min="24" max="24" width="14.875" customWidth="1"/>
    <col min="25" max="25" width="9.625" customWidth="1"/>
  </cols>
  <sheetData>
    <row r="1" spans="1:25" ht="15.15" x14ac:dyDescent="0.3">
      <c r="A1" s="1"/>
      <c r="B1" s="15"/>
      <c r="C1" s="1"/>
      <c r="D1" s="1"/>
      <c r="E1" s="1"/>
      <c r="F1" s="15"/>
      <c r="G1" s="1"/>
      <c r="H1" s="1"/>
      <c r="I1" s="1"/>
    </row>
    <row r="2" spans="1:25" ht="15.15" x14ac:dyDescent="0.3">
      <c r="A2" s="1"/>
      <c r="B2" s="15"/>
      <c r="C2" s="1"/>
      <c r="D2" s="1"/>
      <c r="E2" s="1"/>
      <c r="F2" s="15"/>
      <c r="G2" s="1"/>
      <c r="H2" s="1"/>
      <c r="I2" s="1"/>
    </row>
    <row r="3" spans="1:25" ht="15.15" x14ac:dyDescent="0.3">
      <c r="A3" s="1"/>
      <c r="B3" s="15"/>
      <c r="C3" s="1"/>
      <c r="D3" s="1"/>
      <c r="E3" s="1"/>
      <c r="F3" s="15"/>
      <c r="G3" s="1"/>
      <c r="H3" s="1"/>
      <c r="I3" s="1"/>
    </row>
    <row r="4" spans="1:25" ht="15.15" x14ac:dyDescent="0.3">
      <c r="A4" s="1"/>
      <c r="B4" s="15"/>
      <c r="C4" s="1"/>
      <c r="D4" s="1"/>
      <c r="E4" s="1"/>
      <c r="F4" s="15"/>
      <c r="G4" s="1"/>
      <c r="H4" s="1"/>
      <c r="I4" s="1"/>
    </row>
    <row r="5" spans="1:25" ht="15.15" x14ac:dyDescent="0.3">
      <c r="A5" s="1"/>
      <c r="B5" s="15"/>
      <c r="C5" s="1"/>
      <c r="D5" s="1"/>
      <c r="E5" s="1"/>
      <c r="F5" s="15"/>
      <c r="G5" s="1"/>
      <c r="H5" s="1"/>
      <c r="I5" s="1"/>
    </row>
    <row r="6" spans="1:25" ht="18.350000000000001" x14ac:dyDescent="0.25">
      <c r="A6" s="36" t="s">
        <v>23</v>
      </c>
      <c r="B6" s="15"/>
      <c r="C6" s="1"/>
      <c r="D6" s="1"/>
      <c r="E6" s="1"/>
      <c r="F6" s="15"/>
      <c r="G6" s="1"/>
      <c r="H6" s="1"/>
      <c r="I6" s="1"/>
    </row>
    <row r="7" spans="1:25" ht="15.15" x14ac:dyDescent="0.3">
      <c r="A7" s="2"/>
      <c r="B7" s="15"/>
      <c r="C7" s="1"/>
      <c r="D7" s="1"/>
      <c r="E7" s="1"/>
      <c r="F7" s="15"/>
      <c r="G7" s="1"/>
      <c r="H7" s="1"/>
      <c r="I7" s="1"/>
    </row>
    <row r="8" spans="1:25" ht="16.3" x14ac:dyDescent="0.3">
      <c r="A8" s="33" t="s">
        <v>26</v>
      </c>
      <c r="B8" s="34"/>
      <c r="C8" s="35"/>
      <c r="D8" s="35"/>
      <c r="E8" s="20"/>
      <c r="F8" s="15"/>
      <c r="G8" s="1"/>
      <c r="H8" s="1"/>
      <c r="I8" s="1"/>
    </row>
    <row r="9" spans="1:25" ht="15.8" x14ac:dyDescent="0.3">
      <c r="A9" s="108" t="s">
        <v>25</v>
      </c>
      <c r="B9" s="108"/>
      <c r="C9" s="108"/>
      <c r="D9" s="108"/>
      <c r="E9" s="1"/>
      <c r="F9" s="15"/>
      <c r="G9" s="1"/>
      <c r="H9" s="1"/>
      <c r="I9" s="1"/>
    </row>
    <row r="10" spans="1:25" ht="15.8" x14ac:dyDescent="0.3">
      <c r="A10" s="21"/>
      <c r="B10" s="14"/>
      <c r="C10" s="1"/>
      <c r="D10" s="1"/>
      <c r="E10" s="1"/>
      <c r="F10" s="15"/>
      <c r="G10" s="1"/>
      <c r="H10" s="1"/>
      <c r="I10" s="1"/>
    </row>
    <row r="11" spans="1:25" ht="15.15" x14ac:dyDescent="0.3">
      <c r="A11" s="1"/>
      <c r="B11" s="15"/>
      <c r="C11" s="1"/>
      <c r="D11" s="1"/>
      <c r="E11" s="1"/>
      <c r="F11" s="15"/>
      <c r="G11" s="1"/>
      <c r="H11" s="1"/>
      <c r="I11" s="1"/>
    </row>
    <row r="12" spans="1:25" ht="15.15" x14ac:dyDescent="0.3">
      <c r="A12" s="3"/>
      <c r="B12" s="109" t="s">
        <v>10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1"/>
    </row>
    <row r="13" spans="1:25" x14ac:dyDescent="0.25">
      <c r="A13" s="112" t="s">
        <v>17</v>
      </c>
      <c r="B13" s="114" t="s">
        <v>7</v>
      </c>
      <c r="C13" s="115"/>
      <c r="D13" s="115"/>
      <c r="E13" s="116"/>
      <c r="F13" s="115" t="s">
        <v>5</v>
      </c>
      <c r="G13" s="115"/>
      <c r="H13" s="115"/>
      <c r="I13" s="116"/>
      <c r="J13" s="115" t="s">
        <v>6</v>
      </c>
      <c r="K13" s="115"/>
      <c r="L13" s="115"/>
      <c r="M13" s="116"/>
      <c r="N13" s="115" t="s">
        <v>15</v>
      </c>
      <c r="O13" s="115"/>
      <c r="P13" s="115"/>
      <c r="Q13" s="116"/>
      <c r="R13" s="115" t="s">
        <v>8</v>
      </c>
      <c r="S13" s="115"/>
      <c r="T13" s="115"/>
      <c r="U13" s="116"/>
      <c r="V13" s="115" t="s">
        <v>9</v>
      </c>
      <c r="W13" s="115"/>
      <c r="X13" s="115"/>
      <c r="Y13" s="116"/>
    </row>
    <row r="14" spans="1:25" ht="42.8" x14ac:dyDescent="0.25">
      <c r="A14" s="113"/>
      <c r="B14" s="13" t="s">
        <v>11</v>
      </c>
      <c r="C14" s="19" t="s">
        <v>13</v>
      </c>
      <c r="D14" s="13" t="s">
        <v>12</v>
      </c>
      <c r="E14" s="24" t="s">
        <v>14</v>
      </c>
      <c r="F14" s="11" t="s">
        <v>11</v>
      </c>
      <c r="G14" s="19" t="s">
        <v>13</v>
      </c>
      <c r="H14" s="13" t="s">
        <v>12</v>
      </c>
      <c r="I14" s="24" t="s">
        <v>14</v>
      </c>
      <c r="J14" s="11" t="s">
        <v>11</v>
      </c>
      <c r="K14" s="19" t="s">
        <v>13</v>
      </c>
      <c r="L14" s="13" t="s">
        <v>12</v>
      </c>
      <c r="M14" s="24" t="s">
        <v>14</v>
      </c>
      <c r="N14" s="11" t="s">
        <v>11</v>
      </c>
      <c r="O14" s="19" t="s">
        <v>13</v>
      </c>
      <c r="P14" s="13" t="s">
        <v>12</v>
      </c>
      <c r="Q14" s="24" t="s">
        <v>14</v>
      </c>
      <c r="R14" s="11" t="s">
        <v>11</v>
      </c>
      <c r="S14" s="19" t="s">
        <v>13</v>
      </c>
      <c r="T14" s="13" t="s">
        <v>12</v>
      </c>
      <c r="U14" s="24" t="s">
        <v>14</v>
      </c>
      <c r="V14" s="11" t="s">
        <v>11</v>
      </c>
      <c r="W14" s="19" t="s">
        <v>13</v>
      </c>
      <c r="X14" s="13" t="s">
        <v>12</v>
      </c>
      <c r="Y14" s="24" t="s">
        <v>14</v>
      </c>
    </row>
    <row r="15" spans="1:25" s="55" customFormat="1" ht="14.45" x14ac:dyDescent="0.3">
      <c r="A15" s="53" t="s">
        <v>2</v>
      </c>
      <c r="B15" s="54"/>
      <c r="C15" s="51"/>
      <c r="D15" s="37"/>
      <c r="E15" s="52"/>
      <c r="F15" s="50"/>
      <c r="G15" s="51"/>
      <c r="H15" s="37"/>
      <c r="I15" s="52"/>
      <c r="J15" s="50"/>
      <c r="K15" s="51"/>
      <c r="L15" s="37"/>
      <c r="M15" s="52"/>
      <c r="N15" s="74"/>
      <c r="O15" s="51"/>
      <c r="P15" s="37"/>
      <c r="Q15" s="52"/>
      <c r="R15" s="74"/>
      <c r="S15" s="51"/>
      <c r="T15" s="37"/>
      <c r="U15" s="52"/>
      <c r="V15" s="74"/>
      <c r="W15" s="51"/>
      <c r="X15" s="37"/>
      <c r="Y15" s="37"/>
    </row>
    <row r="16" spans="1:25" s="6" customFormat="1" ht="14.45" x14ac:dyDescent="0.25">
      <c r="A16" s="32" t="s">
        <v>3</v>
      </c>
      <c r="B16" s="16"/>
      <c r="C16" s="4"/>
      <c r="D16" s="7"/>
      <c r="E16" s="25"/>
      <c r="F16" s="22"/>
      <c r="G16" s="4"/>
      <c r="H16" s="7"/>
      <c r="I16" s="25"/>
      <c r="J16" s="22"/>
      <c r="K16" s="4"/>
      <c r="L16" s="7"/>
      <c r="M16" s="25"/>
      <c r="N16" s="75"/>
      <c r="O16" s="4"/>
      <c r="P16" s="7"/>
      <c r="Q16" s="25"/>
      <c r="R16" s="75"/>
      <c r="S16" s="4"/>
      <c r="T16" s="7"/>
      <c r="U16" s="25"/>
      <c r="V16" s="75"/>
      <c r="W16" s="4"/>
      <c r="X16" s="7"/>
      <c r="Y16" s="5"/>
    </row>
    <row r="17" spans="1:26" s="6" customFormat="1" ht="36" customHeight="1" x14ac:dyDescent="0.25">
      <c r="A17" s="10" t="s">
        <v>1</v>
      </c>
      <c r="B17" s="17"/>
      <c r="C17" s="4"/>
      <c r="D17" s="8"/>
      <c r="E17" s="25"/>
      <c r="F17" s="23"/>
      <c r="G17" s="4"/>
      <c r="H17" s="8"/>
      <c r="I17" s="25"/>
      <c r="J17" s="23"/>
      <c r="K17" s="4"/>
      <c r="L17" s="8"/>
      <c r="M17" s="25"/>
      <c r="N17" s="76"/>
      <c r="O17" s="4"/>
      <c r="P17" s="8"/>
      <c r="Q17" s="25"/>
      <c r="R17" s="76"/>
      <c r="S17" s="4"/>
      <c r="T17" s="8"/>
      <c r="U17" s="25"/>
      <c r="V17" s="76"/>
      <c r="W17" s="4"/>
      <c r="X17" s="8"/>
      <c r="Y17" s="5"/>
    </row>
    <row r="18" spans="1:26" s="6" customFormat="1" ht="36" customHeight="1" x14ac:dyDescent="0.25">
      <c r="A18" s="12" t="s">
        <v>0</v>
      </c>
      <c r="B18" s="16"/>
      <c r="C18" s="4"/>
      <c r="D18" s="5"/>
      <c r="E18" s="25"/>
      <c r="F18" s="50">
        <v>1</v>
      </c>
      <c r="G18" s="77">
        <f>+F18/$F$21*100</f>
        <v>4.7619047619047619</v>
      </c>
      <c r="H18" s="71">
        <v>5303.83</v>
      </c>
      <c r="I18" s="63">
        <f>+H18/$H$21*100</f>
        <v>1.5732756913787929</v>
      </c>
      <c r="J18" s="22"/>
      <c r="K18" s="4"/>
      <c r="L18" s="5"/>
      <c r="M18" s="25"/>
      <c r="N18" s="75"/>
      <c r="O18" s="4"/>
      <c r="P18" s="5"/>
      <c r="Q18" s="25"/>
      <c r="R18" s="75"/>
      <c r="S18" s="4"/>
      <c r="T18" s="5"/>
      <c r="U18" s="25"/>
      <c r="V18" s="75"/>
      <c r="W18" s="4"/>
      <c r="X18" s="5"/>
      <c r="Y18" s="5"/>
    </row>
    <row r="19" spans="1:26" s="38" customFormat="1" ht="39.9" customHeight="1" x14ac:dyDescent="0.3">
      <c r="A19" s="10" t="s">
        <v>16</v>
      </c>
      <c r="B19" s="54"/>
      <c r="C19" s="51"/>
      <c r="D19" s="37"/>
      <c r="E19" s="52"/>
      <c r="F19" s="50">
        <v>20</v>
      </c>
      <c r="G19" s="77">
        <f t="shared" ref="G19:G21" si="0">+F19/$F$21*100</f>
        <v>95.238095238095227</v>
      </c>
      <c r="H19" s="71">
        <v>117610.63</v>
      </c>
      <c r="I19" s="63">
        <f t="shared" ref="I19:I21" si="1">+H19/$H$21*100</f>
        <v>34.886854447964097</v>
      </c>
      <c r="J19" s="50"/>
      <c r="K19" s="51"/>
      <c r="L19" s="37"/>
      <c r="M19" s="52"/>
      <c r="N19" s="78"/>
      <c r="O19" s="79"/>
      <c r="P19" s="37"/>
      <c r="Q19" s="80"/>
      <c r="R19" s="78"/>
      <c r="S19" s="79"/>
      <c r="T19" s="37"/>
      <c r="U19" s="80"/>
      <c r="V19" s="59">
        <v>52</v>
      </c>
      <c r="W19" s="77">
        <v>100</v>
      </c>
      <c r="X19" s="71">
        <v>848235.27</v>
      </c>
      <c r="Y19" s="65">
        <v>100</v>
      </c>
    </row>
    <row r="20" spans="1:26" s="60" customFormat="1" ht="39.9" customHeight="1" x14ac:dyDescent="0.2">
      <c r="A20" s="58" t="s">
        <v>18</v>
      </c>
      <c r="B20" s="56"/>
      <c r="C20" s="62"/>
      <c r="D20" s="57">
        <v>8821.0300000000007</v>
      </c>
      <c r="E20" s="77">
        <v>100</v>
      </c>
      <c r="F20" s="81"/>
      <c r="G20" s="77"/>
      <c r="H20" s="71">
        <v>214205.73</v>
      </c>
      <c r="I20" s="63">
        <f t="shared" si="1"/>
        <v>63.53986986065712</v>
      </c>
      <c r="J20" s="59"/>
      <c r="K20" s="77">
        <v>100</v>
      </c>
      <c r="L20" s="57">
        <v>41670.1</v>
      </c>
      <c r="M20" s="77">
        <v>100</v>
      </c>
      <c r="N20" s="81"/>
      <c r="O20" s="56"/>
      <c r="P20" s="56"/>
      <c r="Q20" s="82"/>
      <c r="R20" s="81"/>
      <c r="S20" s="56"/>
      <c r="T20" s="57"/>
      <c r="U20" s="82"/>
      <c r="V20" s="81"/>
      <c r="W20" s="56"/>
      <c r="X20" s="57"/>
      <c r="Y20" s="82"/>
      <c r="Z20" s="83"/>
    </row>
    <row r="21" spans="1:26" s="9" customFormat="1" ht="33.15" customHeight="1" x14ac:dyDescent="0.3">
      <c r="A21" s="26" t="s">
        <v>4</v>
      </c>
      <c r="B21" s="27"/>
      <c r="C21" s="28"/>
      <c r="D21" s="29"/>
      <c r="E21" s="30"/>
      <c r="F21" s="31">
        <f>SUM(F18:F20)</f>
        <v>21</v>
      </c>
      <c r="G21" s="77">
        <f t="shared" si="0"/>
        <v>100</v>
      </c>
      <c r="H21" s="29">
        <f>SUM(H18:H20)</f>
        <v>337120.19</v>
      </c>
      <c r="I21" s="63">
        <f t="shared" si="1"/>
        <v>100</v>
      </c>
      <c r="J21" s="31"/>
      <c r="K21" s="28"/>
      <c r="L21" s="29"/>
      <c r="M21" s="30"/>
      <c r="N21" s="84"/>
      <c r="O21" s="28"/>
      <c r="P21" s="29"/>
      <c r="Q21" s="30"/>
      <c r="R21" s="84"/>
      <c r="S21" s="28"/>
      <c r="T21" s="29"/>
      <c r="U21" s="30"/>
      <c r="V21" s="31">
        <f>SUM(V19:V20)</f>
        <v>52</v>
      </c>
      <c r="W21" s="70">
        <f>SUM(W19:W20)</f>
        <v>100</v>
      </c>
      <c r="X21" s="29">
        <f>SUM(X19:X20)</f>
        <v>848235.27</v>
      </c>
      <c r="Y21" s="85">
        <f>SUM(Y19:Y20)</f>
        <v>100</v>
      </c>
    </row>
    <row r="22" spans="1:26" ht="18.850000000000001" customHeight="1" x14ac:dyDescent="0.3"/>
    <row r="23" spans="1:26" s="39" customFormat="1" x14ac:dyDescent="0.25">
      <c r="A23" s="95" t="s">
        <v>22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  <row r="24" spans="1:26" s="39" customFormat="1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</row>
    <row r="25" spans="1:26" s="40" customForma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00"/>
    </row>
    <row r="26" spans="1:26" s="41" customFormat="1" ht="20.399999999999999" customHeight="1" x14ac:dyDescent="0.25">
      <c r="A26" s="101" t="s">
        <v>19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26" s="40" customFormat="1" ht="18.850000000000001" customHeight="1" x14ac:dyDescent="0.3">
      <c r="A27" s="104" t="s">
        <v>20</v>
      </c>
      <c r="B27" s="105"/>
      <c r="C27" s="105"/>
      <c r="D27" s="105"/>
      <c r="E27" s="105"/>
      <c r="F27" s="105"/>
      <c r="G27" s="105"/>
      <c r="H27" s="105"/>
      <c r="I27" s="43"/>
      <c r="J27" s="42"/>
      <c r="K27" s="42"/>
      <c r="L27" s="42"/>
      <c r="M27" s="42"/>
      <c r="N27" s="42"/>
      <c r="O27" s="44"/>
    </row>
    <row r="28" spans="1:26" s="40" customFormat="1" ht="18" customHeight="1" x14ac:dyDescent="0.3">
      <c r="A28" s="106" t="s">
        <v>21</v>
      </c>
      <c r="B28" s="107"/>
      <c r="C28" s="107"/>
      <c r="D28" s="107"/>
      <c r="E28" s="45"/>
      <c r="F28" s="45"/>
      <c r="G28" s="46"/>
      <c r="H28" s="47"/>
      <c r="I28" s="48"/>
      <c r="J28" s="47"/>
      <c r="K28" s="47"/>
      <c r="L28" s="47"/>
      <c r="M28" s="47"/>
      <c r="N28" s="47"/>
      <c r="O28" s="49"/>
    </row>
    <row r="29" spans="1:26" ht="15.15" x14ac:dyDescent="0.3">
      <c r="A29" s="1"/>
      <c r="B29" s="15"/>
      <c r="C29" s="1"/>
      <c r="D29" s="1"/>
      <c r="E29" s="1"/>
    </row>
    <row r="32" spans="1:26" x14ac:dyDescent="0.25">
      <c r="B32" s="86">
        <f>B20+F18+F19+F20+J20+V19</f>
        <v>73</v>
      </c>
      <c r="C32" s="66">
        <f>D20+H18+H19+H20+L20+X19</f>
        <v>1235846.5899999999</v>
      </c>
    </row>
    <row r="33" spans="3:3" customFormat="1" x14ac:dyDescent="0.25">
      <c r="C33" s="87"/>
    </row>
  </sheetData>
  <mergeCells count="13">
    <mergeCell ref="A23:O25"/>
    <mergeCell ref="A26:O26"/>
    <mergeCell ref="A27:H27"/>
    <mergeCell ref="A28:D28"/>
    <mergeCell ref="A9:D9"/>
    <mergeCell ref="B12:Y12"/>
    <mergeCell ref="A13:A14"/>
    <mergeCell ref="B13:E13"/>
    <mergeCell ref="F13:I13"/>
    <mergeCell ref="J13:M13"/>
    <mergeCell ref="N13:Q13"/>
    <mergeCell ref="R13:U13"/>
    <mergeCell ref="V13:Y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D17" sqref="D17"/>
    </sheetView>
  </sheetViews>
  <sheetFormatPr defaultColWidth="9.125" defaultRowHeight="14.3" x14ac:dyDescent="0.25"/>
  <cols>
    <col min="1" max="1" width="24.625" customWidth="1"/>
    <col min="2" max="2" width="9.625" style="18" customWidth="1"/>
    <col min="3" max="3" width="12.625" customWidth="1"/>
    <col min="4" max="4" width="18.125" customWidth="1"/>
    <col min="5" max="5" width="10.875" customWidth="1"/>
    <col min="6" max="6" width="9.875" style="18" customWidth="1"/>
    <col min="7" max="7" width="12.125" customWidth="1"/>
    <col min="8" max="8" width="17.625" customWidth="1"/>
    <col min="9" max="9" width="9.625" customWidth="1"/>
    <col min="10" max="10" width="9.625" style="18" customWidth="1"/>
    <col min="11" max="11" width="11.5" customWidth="1"/>
    <col min="12" max="12" width="17.625" customWidth="1"/>
    <col min="13" max="13" width="11.5" customWidth="1"/>
    <col min="14" max="14" width="9.625" customWidth="1"/>
    <col min="15" max="15" width="15.375" customWidth="1"/>
    <col min="16" max="16" width="8.125" customWidth="1"/>
    <col min="17" max="17" width="9.625" customWidth="1"/>
    <col min="18" max="18" width="9.125" customWidth="1"/>
    <col min="19" max="19" width="12.5" customWidth="1"/>
    <col min="20" max="20" width="8.5" customWidth="1"/>
    <col min="21" max="22" width="9.625" customWidth="1"/>
    <col min="23" max="23" width="12.5" customWidth="1"/>
    <col min="24" max="24" width="14.875" customWidth="1"/>
    <col min="25" max="25" width="11" customWidth="1"/>
  </cols>
  <sheetData>
    <row r="1" spans="1:25" ht="15.15" x14ac:dyDescent="0.3">
      <c r="A1" s="1"/>
      <c r="B1" s="15"/>
      <c r="C1" s="1"/>
      <c r="D1" s="1"/>
      <c r="E1" s="1"/>
      <c r="F1" s="15"/>
      <c r="G1" s="1"/>
      <c r="H1" s="1"/>
      <c r="I1" s="1"/>
    </row>
    <row r="2" spans="1:25" ht="15.15" x14ac:dyDescent="0.3">
      <c r="A2" s="1"/>
      <c r="B2" s="15"/>
      <c r="C2" s="1"/>
      <c r="D2" s="1"/>
      <c r="E2" s="1"/>
      <c r="F2" s="15"/>
      <c r="G2" s="1"/>
      <c r="H2" s="1"/>
      <c r="I2" s="1"/>
    </row>
    <row r="3" spans="1:25" ht="15.15" x14ac:dyDescent="0.3">
      <c r="A3" s="1"/>
      <c r="B3" s="15"/>
      <c r="C3" s="1"/>
      <c r="D3" s="1"/>
      <c r="E3" s="1"/>
      <c r="F3" s="15"/>
      <c r="G3" s="1"/>
      <c r="H3" s="1"/>
      <c r="I3" s="1"/>
    </row>
    <row r="4" spans="1:25" ht="15.15" x14ac:dyDescent="0.3">
      <c r="A4" s="1"/>
      <c r="B4" s="15"/>
      <c r="C4" s="1"/>
      <c r="D4" s="1"/>
      <c r="E4" s="1"/>
      <c r="F4" s="15"/>
      <c r="G4" s="1"/>
      <c r="H4" s="1"/>
      <c r="I4" s="1"/>
    </row>
    <row r="5" spans="1:25" ht="15.15" x14ac:dyDescent="0.3">
      <c r="A5" s="1"/>
      <c r="B5" s="15"/>
      <c r="C5" s="1"/>
      <c r="D5" s="1"/>
      <c r="E5" s="1"/>
      <c r="F5" s="15"/>
      <c r="G5" s="1"/>
      <c r="H5" s="1"/>
      <c r="I5" s="1"/>
    </row>
    <row r="6" spans="1:25" ht="18.350000000000001" x14ac:dyDescent="0.25">
      <c r="A6" s="36" t="s">
        <v>23</v>
      </c>
      <c r="B6" s="15"/>
      <c r="C6" s="1"/>
      <c r="D6" s="1"/>
      <c r="E6" s="1"/>
      <c r="F6" s="15"/>
      <c r="G6" s="1"/>
      <c r="H6" s="1"/>
      <c r="I6" s="1"/>
    </row>
    <row r="7" spans="1:25" ht="15.15" x14ac:dyDescent="0.3">
      <c r="A7" s="2"/>
      <c r="B7" s="15"/>
      <c r="C7" s="1"/>
      <c r="D7" s="1"/>
      <c r="E7" s="1"/>
      <c r="F7" s="15"/>
      <c r="G7" s="1"/>
      <c r="H7" s="1"/>
      <c r="I7" s="1"/>
    </row>
    <row r="8" spans="1:25" ht="15.8" x14ac:dyDescent="0.3">
      <c r="A8" s="33" t="s">
        <v>27</v>
      </c>
      <c r="B8" s="34"/>
      <c r="C8" s="35"/>
      <c r="D8" s="35"/>
      <c r="E8" s="20"/>
      <c r="F8" s="15"/>
      <c r="G8" s="1"/>
      <c r="H8" s="1"/>
      <c r="I8" s="1"/>
    </row>
    <row r="9" spans="1:25" ht="15.8" x14ac:dyDescent="0.3">
      <c r="A9" s="108" t="s">
        <v>25</v>
      </c>
      <c r="B9" s="108"/>
      <c r="C9" s="108"/>
      <c r="D9" s="108"/>
      <c r="E9" s="1"/>
      <c r="F9" s="15"/>
      <c r="G9" s="1"/>
      <c r="H9" s="1"/>
      <c r="I9" s="1"/>
    </row>
    <row r="10" spans="1:25" ht="15.15" x14ac:dyDescent="0.3">
      <c r="A10" s="1"/>
      <c r="B10" s="15"/>
      <c r="C10" s="1"/>
      <c r="D10" s="1"/>
      <c r="E10" s="1"/>
      <c r="F10" s="15"/>
      <c r="G10" s="1"/>
      <c r="H10" s="1"/>
      <c r="I10" s="1"/>
    </row>
    <row r="11" spans="1:25" ht="15.15" x14ac:dyDescent="0.3">
      <c r="A11" s="3"/>
      <c r="B11" s="109" t="s">
        <v>10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1"/>
    </row>
    <row r="12" spans="1:25" x14ac:dyDescent="0.25">
      <c r="A12" s="112" t="s">
        <v>17</v>
      </c>
      <c r="B12" s="114" t="s">
        <v>7</v>
      </c>
      <c r="C12" s="115"/>
      <c r="D12" s="115"/>
      <c r="E12" s="116"/>
      <c r="F12" s="115" t="s">
        <v>5</v>
      </c>
      <c r="G12" s="115"/>
      <c r="H12" s="115"/>
      <c r="I12" s="116"/>
      <c r="J12" s="115" t="s">
        <v>6</v>
      </c>
      <c r="K12" s="115"/>
      <c r="L12" s="115"/>
      <c r="M12" s="116"/>
      <c r="N12" s="115" t="s">
        <v>15</v>
      </c>
      <c r="O12" s="115"/>
      <c r="P12" s="115"/>
      <c r="Q12" s="116"/>
      <c r="R12" s="115" t="s">
        <v>8</v>
      </c>
      <c r="S12" s="115"/>
      <c r="T12" s="115"/>
      <c r="U12" s="116"/>
      <c r="V12" s="115" t="s">
        <v>9</v>
      </c>
      <c r="W12" s="115"/>
      <c r="X12" s="115"/>
      <c r="Y12" s="116"/>
    </row>
    <row r="13" spans="1:25" ht="15.15" customHeight="1" x14ac:dyDescent="0.25">
      <c r="A13" s="113"/>
      <c r="B13" s="13" t="s">
        <v>11</v>
      </c>
      <c r="C13" s="19" t="s">
        <v>13</v>
      </c>
      <c r="D13" s="13" t="s">
        <v>12</v>
      </c>
      <c r="E13" s="24" t="s">
        <v>14</v>
      </c>
      <c r="F13" s="11" t="s">
        <v>11</v>
      </c>
      <c r="G13" s="19" t="s">
        <v>13</v>
      </c>
      <c r="H13" s="13" t="s">
        <v>12</v>
      </c>
      <c r="I13" s="24" t="s">
        <v>14</v>
      </c>
      <c r="J13" s="11" t="s">
        <v>11</v>
      </c>
      <c r="K13" s="19" t="s">
        <v>13</v>
      </c>
      <c r="L13" s="13" t="s">
        <v>12</v>
      </c>
      <c r="M13" s="24" t="s">
        <v>14</v>
      </c>
      <c r="N13" s="11" t="s">
        <v>11</v>
      </c>
      <c r="O13" s="19" t="s">
        <v>13</v>
      </c>
      <c r="P13" s="13" t="s">
        <v>12</v>
      </c>
      <c r="Q13" s="24" t="s">
        <v>14</v>
      </c>
      <c r="R13" s="11" t="s">
        <v>11</v>
      </c>
      <c r="S13" s="19" t="s">
        <v>13</v>
      </c>
      <c r="T13" s="13" t="s">
        <v>12</v>
      </c>
      <c r="U13" s="24" t="s">
        <v>14</v>
      </c>
      <c r="V13" s="11" t="s">
        <v>11</v>
      </c>
      <c r="W13" s="19" t="s">
        <v>13</v>
      </c>
      <c r="X13" s="13" t="s">
        <v>12</v>
      </c>
      <c r="Y13" s="24" t="s">
        <v>14</v>
      </c>
    </row>
    <row r="14" spans="1:25" s="55" customFormat="1" ht="35" customHeight="1" x14ac:dyDescent="0.3">
      <c r="A14" s="53" t="s">
        <v>2</v>
      </c>
      <c r="B14" s="92" t="s">
        <v>28</v>
      </c>
      <c r="C14" s="92" t="s">
        <v>28</v>
      </c>
      <c r="D14" s="92" t="s">
        <v>28</v>
      </c>
      <c r="E14" s="93" t="s">
        <v>28</v>
      </c>
      <c r="F14" s="59">
        <v>1</v>
      </c>
      <c r="G14" s="62">
        <f>+F14/$F$20*100</f>
        <v>7.6923076923076925</v>
      </c>
      <c r="H14" s="71">
        <v>102120</v>
      </c>
      <c r="I14" s="63">
        <f>+H14/$H$20*100</f>
        <v>29.228635361611339</v>
      </c>
      <c r="J14" s="92" t="s">
        <v>28</v>
      </c>
      <c r="K14" s="92" t="s">
        <v>28</v>
      </c>
      <c r="L14" s="92" t="s">
        <v>28</v>
      </c>
      <c r="M14" s="92" t="s">
        <v>28</v>
      </c>
      <c r="N14" s="92" t="s">
        <v>28</v>
      </c>
      <c r="O14" s="92" t="s">
        <v>28</v>
      </c>
      <c r="P14" s="92" t="s">
        <v>28</v>
      </c>
      <c r="Q14" s="93" t="s">
        <v>28</v>
      </c>
      <c r="R14" s="92" t="s">
        <v>28</v>
      </c>
      <c r="S14" s="92" t="s">
        <v>28</v>
      </c>
      <c r="T14" s="92" t="s">
        <v>28</v>
      </c>
      <c r="U14" s="93" t="s">
        <v>28</v>
      </c>
      <c r="V14" s="92" t="s">
        <v>28</v>
      </c>
      <c r="W14" s="92" t="s">
        <v>28</v>
      </c>
      <c r="X14" s="92" t="s">
        <v>28</v>
      </c>
      <c r="Y14" s="92" t="s">
        <v>28</v>
      </c>
    </row>
    <row r="15" spans="1:25" s="6" customFormat="1" ht="35" customHeight="1" x14ac:dyDescent="0.25">
      <c r="A15" s="32" t="s">
        <v>3</v>
      </c>
      <c r="B15" s="92" t="s">
        <v>28</v>
      </c>
      <c r="C15" s="92" t="s">
        <v>28</v>
      </c>
      <c r="D15" s="92" t="s">
        <v>28</v>
      </c>
      <c r="E15" s="93" t="s">
        <v>28</v>
      </c>
      <c r="F15" s="94" t="s">
        <v>28</v>
      </c>
      <c r="G15" s="92" t="s">
        <v>28</v>
      </c>
      <c r="H15" s="92" t="s">
        <v>28</v>
      </c>
      <c r="I15" s="93" t="s">
        <v>28</v>
      </c>
      <c r="J15" s="92" t="s">
        <v>28</v>
      </c>
      <c r="K15" s="92" t="s">
        <v>28</v>
      </c>
      <c r="L15" s="92" t="s">
        <v>28</v>
      </c>
      <c r="M15" s="92" t="s">
        <v>28</v>
      </c>
      <c r="N15" s="92" t="s">
        <v>28</v>
      </c>
      <c r="O15" s="92" t="s">
        <v>28</v>
      </c>
      <c r="P15" s="92" t="s">
        <v>28</v>
      </c>
      <c r="Q15" s="93" t="s">
        <v>28</v>
      </c>
      <c r="R15" s="92" t="s">
        <v>28</v>
      </c>
      <c r="S15" s="92" t="s">
        <v>28</v>
      </c>
      <c r="T15" s="92" t="s">
        <v>28</v>
      </c>
      <c r="U15" s="93" t="s">
        <v>28</v>
      </c>
      <c r="V15" s="92" t="s">
        <v>28</v>
      </c>
      <c r="W15" s="92" t="s">
        <v>28</v>
      </c>
      <c r="X15" s="92" t="s">
        <v>28</v>
      </c>
      <c r="Y15" s="92" t="s">
        <v>28</v>
      </c>
    </row>
    <row r="16" spans="1:25" s="6" customFormat="1" ht="35" customHeight="1" x14ac:dyDescent="0.25">
      <c r="A16" s="10" t="s">
        <v>1</v>
      </c>
      <c r="B16" s="92" t="s">
        <v>28</v>
      </c>
      <c r="C16" s="92" t="s">
        <v>28</v>
      </c>
      <c r="D16" s="92" t="s">
        <v>28</v>
      </c>
      <c r="E16" s="93" t="s">
        <v>28</v>
      </c>
      <c r="F16" s="92" t="s">
        <v>28</v>
      </c>
      <c r="G16" s="92" t="s">
        <v>28</v>
      </c>
      <c r="H16" s="92" t="s">
        <v>28</v>
      </c>
      <c r="I16" s="93" t="s">
        <v>28</v>
      </c>
      <c r="J16" s="92" t="s">
        <v>28</v>
      </c>
      <c r="K16" s="92" t="s">
        <v>28</v>
      </c>
      <c r="L16" s="92" t="s">
        <v>28</v>
      </c>
      <c r="M16" s="92" t="s">
        <v>28</v>
      </c>
      <c r="N16" s="92" t="s">
        <v>28</v>
      </c>
      <c r="O16" s="92" t="s">
        <v>28</v>
      </c>
      <c r="P16" s="92" t="s">
        <v>28</v>
      </c>
      <c r="Q16" s="93" t="s">
        <v>28</v>
      </c>
      <c r="R16" s="92" t="s">
        <v>28</v>
      </c>
      <c r="S16" s="92" t="s">
        <v>28</v>
      </c>
      <c r="T16" s="92" t="s">
        <v>28</v>
      </c>
      <c r="U16" s="93" t="s">
        <v>28</v>
      </c>
      <c r="V16" s="92" t="s">
        <v>28</v>
      </c>
      <c r="W16" s="92" t="s">
        <v>28</v>
      </c>
      <c r="X16" s="92" t="s">
        <v>28</v>
      </c>
      <c r="Y16" s="92" t="s">
        <v>28</v>
      </c>
    </row>
    <row r="17" spans="1:26" s="6" customFormat="1" ht="36" customHeight="1" x14ac:dyDescent="0.25">
      <c r="A17" s="12" t="s">
        <v>0</v>
      </c>
      <c r="B17" s="92" t="s">
        <v>28</v>
      </c>
      <c r="C17" s="92" t="s">
        <v>28</v>
      </c>
      <c r="D17" s="92" t="s">
        <v>28</v>
      </c>
      <c r="E17" s="93" t="s">
        <v>28</v>
      </c>
      <c r="F17" s="59">
        <v>1</v>
      </c>
      <c r="G17" s="62">
        <f t="shared" ref="G17:G20" si="0">+F17/$F$20*100</f>
        <v>7.6923076923076925</v>
      </c>
      <c r="H17" s="71">
        <v>67694.149999999994</v>
      </c>
      <c r="I17" s="63">
        <f t="shared" ref="I17:I20" si="1">+H17/$H$20*100</f>
        <v>19.37531949142403</v>
      </c>
      <c r="J17" s="92" t="s">
        <v>28</v>
      </c>
      <c r="K17" s="92" t="s">
        <v>28</v>
      </c>
      <c r="L17" s="92" t="s">
        <v>28</v>
      </c>
      <c r="M17" s="92" t="s">
        <v>28</v>
      </c>
      <c r="N17" s="92" t="s">
        <v>28</v>
      </c>
      <c r="O17" s="92" t="s">
        <v>28</v>
      </c>
      <c r="P17" s="92" t="s">
        <v>28</v>
      </c>
      <c r="Q17" s="93" t="s">
        <v>28</v>
      </c>
      <c r="R17" s="92" t="s">
        <v>28</v>
      </c>
      <c r="S17" s="92" t="s">
        <v>28</v>
      </c>
      <c r="T17" s="92" t="s">
        <v>28</v>
      </c>
      <c r="U17" s="93" t="s">
        <v>28</v>
      </c>
      <c r="V17" s="92" t="s">
        <v>28</v>
      </c>
      <c r="W17" s="92" t="s">
        <v>28</v>
      </c>
      <c r="X17" s="92" t="s">
        <v>28</v>
      </c>
      <c r="Y17" s="92" t="s">
        <v>28</v>
      </c>
    </row>
    <row r="18" spans="1:26" s="38" customFormat="1" ht="39.9" customHeight="1" x14ac:dyDescent="0.3">
      <c r="A18" s="10" t="s">
        <v>16</v>
      </c>
      <c r="B18" s="56">
        <v>7</v>
      </c>
      <c r="C18" s="62">
        <v>100</v>
      </c>
      <c r="D18" s="71">
        <v>54646.02</v>
      </c>
      <c r="E18" s="64">
        <f>+D18/$D$20*100</f>
        <v>89.40022233074275</v>
      </c>
      <c r="F18" s="59">
        <v>11</v>
      </c>
      <c r="G18" s="62">
        <f t="shared" si="0"/>
        <v>84.615384615384613</v>
      </c>
      <c r="H18" s="71">
        <f>38068.42+5445</f>
        <v>43513.42</v>
      </c>
      <c r="I18" s="63">
        <f t="shared" si="1"/>
        <v>12.454346714812436</v>
      </c>
      <c r="J18" s="59">
        <v>7</v>
      </c>
      <c r="K18" s="62">
        <v>100</v>
      </c>
      <c r="L18" s="71">
        <v>20212.490000000002</v>
      </c>
      <c r="M18" s="64">
        <f>+L18/$L$20*100</f>
        <v>65.399297489054007</v>
      </c>
      <c r="N18" s="92" t="s">
        <v>28</v>
      </c>
      <c r="O18" s="92" t="s">
        <v>28</v>
      </c>
      <c r="P18" s="92" t="s">
        <v>28</v>
      </c>
      <c r="Q18" s="93" t="s">
        <v>28</v>
      </c>
      <c r="R18" s="92" t="s">
        <v>28</v>
      </c>
      <c r="S18" s="92" t="s">
        <v>28</v>
      </c>
      <c r="T18" s="92" t="s">
        <v>28</v>
      </c>
      <c r="U18" s="93" t="s">
        <v>28</v>
      </c>
      <c r="V18" s="81">
        <v>30</v>
      </c>
      <c r="W18" s="57">
        <v>100</v>
      </c>
      <c r="X18" s="71">
        <v>168192.34</v>
      </c>
      <c r="Y18" s="62">
        <v>100</v>
      </c>
    </row>
    <row r="19" spans="1:26" s="60" customFormat="1" ht="39.9" customHeight="1" x14ac:dyDescent="0.2">
      <c r="A19" s="58" t="s">
        <v>18</v>
      </c>
      <c r="B19" s="92" t="s">
        <v>28</v>
      </c>
      <c r="C19" s="92" t="s">
        <v>28</v>
      </c>
      <c r="D19" s="71">
        <v>6479.13</v>
      </c>
      <c r="E19" s="64">
        <f t="shared" ref="E19:E20" si="2">+D19/$D$20*100</f>
        <v>10.599777669257254</v>
      </c>
      <c r="F19" s="92" t="s">
        <v>28</v>
      </c>
      <c r="G19" s="92" t="s">
        <v>28</v>
      </c>
      <c r="H19" s="71">
        <v>136055.83000000002</v>
      </c>
      <c r="I19" s="63">
        <f t="shared" si="1"/>
        <v>38.941698432152187</v>
      </c>
      <c r="J19" s="92" t="s">
        <v>28</v>
      </c>
      <c r="K19" s="92" t="s">
        <v>28</v>
      </c>
      <c r="L19" s="71">
        <v>10693.79</v>
      </c>
      <c r="M19" s="64">
        <f t="shared" ref="M19:M20" si="3">+L19/$L$20*100</f>
        <v>34.600702510945993</v>
      </c>
      <c r="N19" s="92" t="s">
        <v>28</v>
      </c>
      <c r="O19" s="92" t="s">
        <v>28</v>
      </c>
      <c r="P19" s="92" t="s">
        <v>28</v>
      </c>
      <c r="Q19" s="93" t="s">
        <v>28</v>
      </c>
      <c r="R19" s="92" t="s">
        <v>28</v>
      </c>
      <c r="S19" s="92" t="s">
        <v>28</v>
      </c>
      <c r="T19" s="92" t="s">
        <v>28</v>
      </c>
      <c r="U19" s="93" t="s">
        <v>28</v>
      </c>
      <c r="V19" s="93" t="s">
        <v>28</v>
      </c>
      <c r="W19" s="93" t="s">
        <v>28</v>
      </c>
      <c r="X19" s="93" t="s">
        <v>28</v>
      </c>
      <c r="Y19" s="93" t="s">
        <v>28</v>
      </c>
      <c r="Z19" s="83"/>
    </row>
    <row r="20" spans="1:26" s="9" customFormat="1" ht="33.15" customHeight="1" x14ac:dyDescent="0.3">
      <c r="A20" s="26" t="s">
        <v>4</v>
      </c>
      <c r="B20" s="27">
        <f>SUM(B18:B19)</f>
        <v>7</v>
      </c>
      <c r="C20" s="72">
        <f>SUM(C18:C19)</f>
        <v>100</v>
      </c>
      <c r="D20" s="29">
        <f>SUM(D18:D19)</f>
        <v>61125.149999999994</v>
      </c>
      <c r="E20" s="64">
        <f t="shared" si="2"/>
        <v>100</v>
      </c>
      <c r="F20" s="31">
        <f>SUM(F14:F19)</f>
        <v>13</v>
      </c>
      <c r="G20" s="62">
        <f t="shared" si="0"/>
        <v>100</v>
      </c>
      <c r="H20" s="29">
        <f>SUM(H14:H19)</f>
        <v>349383.4</v>
      </c>
      <c r="I20" s="63">
        <f t="shared" si="1"/>
        <v>100</v>
      </c>
      <c r="J20" s="31">
        <f>SUM(J18:J19)</f>
        <v>7</v>
      </c>
      <c r="K20" s="72">
        <f>SUM(K18:K19)</f>
        <v>100</v>
      </c>
      <c r="L20" s="29">
        <f>SUM(L18:L19)</f>
        <v>30906.280000000002</v>
      </c>
      <c r="M20" s="64">
        <f t="shared" si="3"/>
        <v>100</v>
      </c>
      <c r="N20" s="92" t="s">
        <v>28</v>
      </c>
      <c r="O20" s="92" t="s">
        <v>28</v>
      </c>
      <c r="P20" s="92" t="s">
        <v>28</v>
      </c>
      <c r="Q20" s="93" t="s">
        <v>28</v>
      </c>
      <c r="R20" s="92" t="s">
        <v>28</v>
      </c>
      <c r="S20" s="92" t="s">
        <v>28</v>
      </c>
      <c r="T20" s="92" t="s">
        <v>28</v>
      </c>
      <c r="U20" s="93" t="s">
        <v>28</v>
      </c>
      <c r="V20" s="31">
        <f>SUM(V18:V19)</f>
        <v>30</v>
      </c>
      <c r="W20" s="72">
        <f>SUM(W18:W19)</f>
        <v>100</v>
      </c>
      <c r="X20" s="29">
        <f>SUM(X18:X19)</f>
        <v>168192.34</v>
      </c>
      <c r="Y20" s="88">
        <f>SUM(Y18:Y19)</f>
        <v>100</v>
      </c>
    </row>
    <row r="21" spans="1:26" ht="18.850000000000001" customHeight="1" x14ac:dyDescent="0.3"/>
    <row r="22" spans="1:26" s="39" customFormat="1" ht="14.45" customHeight="1" x14ac:dyDescent="0.25">
      <c r="A22" s="95" t="s">
        <v>22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</row>
    <row r="23" spans="1:26" s="39" customForma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00"/>
    </row>
    <row r="24" spans="1:26" s="40" customFormat="1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</row>
    <row r="25" spans="1:26" s="41" customFormat="1" ht="27" customHeight="1" x14ac:dyDescent="0.25">
      <c r="A25" s="101" t="s">
        <v>19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26" s="40" customFormat="1" ht="18.850000000000001" customHeight="1" x14ac:dyDescent="0.3">
      <c r="A26" s="104" t="s">
        <v>20</v>
      </c>
      <c r="B26" s="105"/>
      <c r="C26" s="105"/>
      <c r="D26" s="105"/>
      <c r="E26" s="105"/>
      <c r="F26" s="105"/>
      <c r="G26" s="105"/>
      <c r="H26" s="105"/>
      <c r="I26" s="43"/>
      <c r="J26" s="42"/>
      <c r="K26" s="42"/>
      <c r="L26" s="42"/>
      <c r="M26" s="42"/>
      <c r="N26" s="42"/>
      <c r="O26" s="44"/>
    </row>
    <row r="27" spans="1:26" s="40" customFormat="1" ht="18" customHeight="1" x14ac:dyDescent="0.3">
      <c r="A27" s="106" t="s">
        <v>21</v>
      </c>
      <c r="B27" s="107"/>
      <c r="C27" s="107"/>
      <c r="D27" s="107"/>
      <c r="E27" s="45"/>
      <c r="F27" s="45"/>
      <c r="G27" s="46"/>
      <c r="H27" s="47"/>
      <c r="I27" s="48"/>
      <c r="J27" s="47"/>
      <c r="K27" s="47"/>
      <c r="L27" s="47"/>
      <c r="M27" s="47"/>
      <c r="N27" s="47"/>
      <c r="O27" s="49"/>
    </row>
    <row r="28" spans="1:26" ht="15.15" x14ac:dyDescent="0.3">
      <c r="A28" s="1"/>
      <c r="B28" s="15"/>
      <c r="C28" s="1"/>
      <c r="D28" s="1"/>
      <c r="E28" s="1"/>
    </row>
  </sheetData>
  <mergeCells count="13">
    <mergeCell ref="R12:U12"/>
    <mergeCell ref="V12:Y12"/>
    <mergeCell ref="A9:D9"/>
    <mergeCell ref="B11:Y11"/>
    <mergeCell ref="A12:A13"/>
    <mergeCell ref="B12:E12"/>
    <mergeCell ref="A22:O24"/>
    <mergeCell ref="A25:O25"/>
    <mergeCell ref="A26:H26"/>
    <mergeCell ref="A27:D27"/>
    <mergeCell ref="F12:I12"/>
    <mergeCell ref="J12:M12"/>
    <mergeCell ref="N12:Q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70" zoomScaleNormal="70" workbookViewId="0">
      <selection activeCell="I31" activeCellId="3" sqref="D20 H20 L20 I31"/>
    </sheetView>
  </sheetViews>
  <sheetFormatPr defaultColWidth="9.125" defaultRowHeight="14.3" x14ac:dyDescent="0.25"/>
  <cols>
    <col min="1" max="1" width="24.625" customWidth="1"/>
    <col min="2" max="2" width="9.625" style="18" customWidth="1"/>
    <col min="3" max="3" width="12.625" customWidth="1"/>
    <col min="4" max="4" width="16.875" customWidth="1"/>
    <col min="5" max="5" width="12" customWidth="1"/>
    <col min="6" max="6" width="9.875" style="18" customWidth="1"/>
    <col min="7" max="7" width="12.125" customWidth="1"/>
    <col min="8" max="8" width="17.625" customWidth="1"/>
    <col min="9" max="9" width="10.625" customWidth="1"/>
    <col min="10" max="10" width="9.625" style="18" customWidth="1"/>
    <col min="11" max="11" width="11.5" customWidth="1"/>
    <col min="12" max="12" width="14.5" customWidth="1"/>
    <col min="13" max="13" width="11.5" customWidth="1"/>
    <col min="14" max="15" width="9.625" customWidth="1"/>
    <col min="16" max="16" width="13.875" customWidth="1"/>
    <col min="17" max="17" width="9.625" customWidth="1"/>
    <col min="18" max="18" width="9.125" customWidth="1"/>
    <col min="19" max="19" width="12.5" customWidth="1"/>
    <col min="20" max="20" width="8.625" customWidth="1"/>
    <col min="21" max="22" width="9.625" customWidth="1"/>
    <col min="23" max="23" width="12.5" customWidth="1"/>
    <col min="24" max="24" width="14.875" customWidth="1"/>
    <col min="25" max="25" width="9.625" customWidth="1"/>
  </cols>
  <sheetData>
    <row r="1" spans="1:25" ht="15.15" x14ac:dyDescent="0.3">
      <c r="A1" s="1"/>
      <c r="B1" s="15"/>
      <c r="C1" s="1"/>
      <c r="D1" s="1"/>
      <c r="E1" s="1"/>
      <c r="F1" s="15"/>
      <c r="G1" s="1"/>
      <c r="H1" s="1"/>
      <c r="I1" s="1"/>
    </row>
    <row r="2" spans="1:25" ht="15.15" x14ac:dyDescent="0.3">
      <c r="A2" s="1"/>
      <c r="B2" s="15"/>
      <c r="C2" s="1"/>
      <c r="D2" s="1"/>
      <c r="E2" s="1"/>
      <c r="F2" s="15"/>
      <c r="G2" s="1"/>
      <c r="H2" s="1"/>
      <c r="I2" s="1"/>
    </row>
    <row r="3" spans="1:25" ht="15.15" x14ac:dyDescent="0.3">
      <c r="A3" s="1"/>
      <c r="B3" s="15"/>
      <c r="C3" s="1"/>
      <c r="D3" s="1"/>
      <c r="E3" s="1"/>
      <c r="F3" s="15"/>
      <c r="G3" s="1"/>
      <c r="H3" s="1"/>
      <c r="I3" s="1"/>
    </row>
    <row r="4" spans="1:25" ht="15.15" x14ac:dyDescent="0.3">
      <c r="A4" s="1"/>
      <c r="B4" s="15"/>
      <c r="C4" s="1"/>
      <c r="D4" s="1"/>
      <c r="E4" s="1"/>
      <c r="F4" s="15"/>
      <c r="G4" s="1"/>
      <c r="H4" s="1"/>
      <c r="I4" s="1"/>
    </row>
    <row r="5" spans="1:25" ht="15.15" x14ac:dyDescent="0.3">
      <c r="A5" s="1"/>
      <c r="B5" s="15"/>
      <c r="C5" s="1"/>
      <c r="D5" s="1"/>
      <c r="E5" s="1"/>
      <c r="F5" s="15"/>
      <c r="G5" s="1"/>
      <c r="H5" s="1"/>
      <c r="I5" s="1"/>
    </row>
    <row r="6" spans="1:25" ht="30.75" customHeight="1" x14ac:dyDescent="0.25">
      <c r="A6" s="36" t="s">
        <v>23</v>
      </c>
      <c r="B6" s="15"/>
      <c r="C6" s="1"/>
      <c r="D6" s="1"/>
      <c r="E6" s="1"/>
      <c r="F6" s="15"/>
      <c r="G6" s="1"/>
      <c r="H6" s="1"/>
      <c r="I6" s="1"/>
    </row>
    <row r="7" spans="1:25" ht="6.8" customHeight="1" x14ac:dyDescent="0.3">
      <c r="A7" s="2"/>
      <c r="B7" s="15"/>
      <c r="C7" s="1"/>
      <c r="D7" s="1"/>
      <c r="E7" s="1"/>
      <c r="F7" s="15"/>
      <c r="G7" s="1"/>
      <c r="H7" s="1"/>
      <c r="I7" s="1"/>
    </row>
    <row r="8" spans="1:25" ht="24.8" customHeight="1" x14ac:dyDescent="0.3">
      <c r="A8" s="33" t="s">
        <v>24</v>
      </c>
      <c r="B8" s="34"/>
      <c r="C8" s="35"/>
      <c r="D8" s="35"/>
      <c r="E8" s="20"/>
      <c r="F8" s="15"/>
      <c r="G8" s="1"/>
      <c r="H8" s="1"/>
      <c r="I8" s="1"/>
    </row>
    <row r="9" spans="1:25" ht="34.5" customHeight="1" x14ac:dyDescent="0.3">
      <c r="A9" s="108" t="s">
        <v>25</v>
      </c>
      <c r="B9" s="108"/>
      <c r="C9" s="108"/>
      <c r="D9" s="108"/>
      <c r="E9" s="1"/>
      <c r="F9" s="15"/>
      <c r="G9" s="1"/>
      <c r="H9" s="1"/>
      <c r="I9" s="1"/>
    </row>
    <row r="10" spans="1:25" ht="13.6" customHeight="1" x14ac:dyDescent="0.3">
      <c r="A10" s="21"/>
      <c r="B10" s="14"/>
      <c r="C10" s="1"/>
      <c r="D10" s="1"/>
      <c r="E10" s="1"/>
      <c r="F10" s="15"/>
      <c r="G10" s="1"/>
      <c r="H10" s="1"/>
      <c r="I10" s="1"/>
    </row>
    <row r="11" spans="1:25" ht="16.5" customHeight="1" x14ac:dyDescent="0.3">
      <c r="A11" s="1"/>
      <c r="B11" s="15"/>
      <c r="C11" s="1"/>
      <c r="D11" s="1"/>
      <c r="E11" s="1"/>
      <c r="F11" s="15"/>
      <c r="G11" s="1"/>
      <c r="H11" s="1"/>
      <c r="I11" s="1"/>
    </row>
    <row r="12" spans="1:25" ht="38.9" customHeight="1" x14ac:dyDescent="0.3">
      <c r="A12" s="3"/>
      <c r="B12" s="109" t="s">
        <v>10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1"/>
    </row>
    <row r="13" spans="1:25" ht="29.9" customHeight="1" x14ac:dyDescent="0.25">
      <c r="A13" s="112" t="s">
        <v>17</v>
      </c>
      <c r="B13" s="114" t="s">
        <v>7</v>
      </c>
      <c r="C13" s="115"/>
      <c r="D13" s="115"/>
      <c r="E13" s="116"/>
      <c r="F13" s="115" t="s">
        <v>5</v>
      </c>
      <c r="G13" s="115"/>
      <c r="H13" s="115"/>
      <c r="I13" s="116"/>
      <c r="J13" s="115" t="s">
        <v>6</v>
      </c>
      <c r="K13" s="115"/>
      <c r="L13" s="115"/>
      <c r="M13" s="116"/>
      <c r="N13" s="115" t="s">
        <v>15</v>
      </c>
      <c r="O13" s="115"/>
      <c r="P13" s="115"/>
      <c r="Q13" s="116"/>
      <c r="R13" s="115" t="s">
        <v>8</v>
      </c>
      <c r="S13" s="115"/>
      <c r="T13" s="115"/>
      <c r="U13" s="116"/>
      <c r="V13" s="115" t="s">
        <v>9</v>
      </c>
      <c r="W13" s="115"/>
      <c r="X13" s="115"/>
      <c r="Y13" s="116"/>
    </row>
    <row r="14" spans="1:25" ht="29.9" customHeight="1" x14ac:dyDescent="0.25">
      <c r="A14" s="113"/>
      <c r="B14" s="13" t="s">
        <v>11</v>
      </c>
      <c r="C14" s="19" t="s">
        <v>13</v>
      </c>
      <c r="D14" s="13" t="s">
        <v>12</v>
      </c>
      <c r="E14" s="24" t="s">
        <v>14</v>
      </c>
      <c r="F14" s="11" t="s">
        <v>11</v>
      </c>
      <c r="G14" s="19" t="s">
        <v>13</v>
      </c>
      <c r="H14" s="13" t="s">
        <v>12</v>
      </c>
      <c r="I14" s="24" t="s">
        <v>14</v>
      </c>
      <c r="J14" s="11" t="s">
        <v>11</v>
      </c>
      <c r="K14" s="19" t="s">
        <v>13</v>
      </c>
      <c r="L14" s="13" t="s">
        <v>12</v>
      </c>
      <c r="M14" s="24" t="s">
        <v>14</v>
      </c>
      <c r="N14" s="11" t="s">
        <v>11</v>
      </c>
      <c r="O14" s="19" t="s">
        <v>13</v>
      </c>
      <c r="P14" s="13" t="s">
        <v>12</v>
      </c>
      <c r="Q14" s="24" t="s">
        <v>14</v>
      </c>
      <c r="R14" s="11" t="s">
        <v>11</v>
      </c>
      <c r="S14" s="19" t="s">
        <v>13</v>
      </c>
      <c r="T14" s="13" t="s">
        <v>12</v>
      </c>
      <c r="U14" s="24" t="s">
        <v>14</v>
      </c>
      <c r="V14" s="11" t="s">
        <v>11</v>
      </c>
      <c r="W14" s="19" t="s">
        <v>13</v>
      </c>
      <c r="X14" s="13" t="s">
        <v>12</v>
      </c>
      <c r="Y14" s="24" t="s">
        <v>14</v>
      </c>
    </row>
    <row r="15" spans="1:25" s="55" customFormat="1" ht="36" customHeight="1" x14ac:dyDescent="0.3">
      <c r="A15" s="53" t="s">
        <v>2</v>
      </c>
      <c r="B15" s="54"/>
      <c r="C15" s="51"/>
      <c r="D15" s="37"/>
      <c r="E15" s="52"/>
      <c r="F15" s="59">
        <v>4</v>
      </c>
      <c r="G15" s="62">
        <f>+F15/$F$21*100</f>
        <v>26.666666666666668</v>
      </c>
      <c r="H15" s="71">
        <f>176127.6+320892+55600+83448.66</f>
        <v>636068.26</v>
      </c>
      <c r="I15" s="63">
        <f>+H15/$H$21*100</f>
        <v>81.827278219965009</v>
      </c>
      <c r="J15" s="50"/>
      <c r="K15" s="51"/>
      <c r="L15" s="37"/>
      <c r="M15" s="52"/>
      <c r="N15" s="50"/>
      <c r="O15" s="51"/>
      <c r="P15" s="37"/>
      <c r="Q15" s="52"/>
      <c r="R15" s="54">
        <v>1</v>
      </c>
      <c r="S15" s="51"/>
      <c r="T15" s="57">
        <v>0</v>
      </c>
      <c r="U15" s="52"/>
      <c r="V15" s="50"/>
      <c r="W15" s="51"/>
      <c r="X15" s="57"/>
      <c r="Y15" s="37"/>
    </row>
    <row r="16" spans="1:25" s="6" customFormat="1" ht="36" customHeight="1" x14ac:dyDescent="0.25">
      <c r="A16" s="32" t="s">
        <v>3</v>
      </c>
      <c r="B16" s="16"/>
      <c r="C16" s="4"/>
      <c r="D16" s="7"/>
      <c r="E16" s="25"/>
      <c r="F16" s="22"/>
      <c r="G16" s="62"/>
      <c r="H16" s="7"/>
      <c r="I16" s="63"/>
      <c r="J16" s="22"/>
      <c r="K16" s="4"/>
      <c r="L16" s="7"/>
      <c r="M16" s="25"/>
      <c r="N16" s="22"/>
      <c r="O16" s="4"/>
      <c r="P16" s="7"/>
      <c r="Q16" s="25"/>
      <c r="R16" s="22"/>
      <c r="S16" s="4"/>
      <c r="T16" s="7"/>
      <c r="U16" s="25"/>
      <c r="V16" s="22"/>
      <c r="W16" s="4"/>
      <c r="X16" s="7"/>
      <c r="Y16" s="5"/>
    </row>
    <row r="17" spans="1:26" s="6" customFormat="1" ht="36" customHeight="1" x14ac:dyDescent="0.25">
      <c r="A17" s="10" t="s">
        <v>1</v>
      </c>
      <c r="B17" s="17"/>
      <c r="C17" s="4"/>
      <c r="D17" s="8"/>
      <c r="E17" s="25"/>
      <c r="F17" s="23"/>
      <c r="G17" s="62"/>
      <c r="H17" s="8"/>
      <c r="I17" s="63"/>
      <c r="J17" s="23"/>
      <c r="K17" s="4"/>
      <c r="L17" s="8"/>
      <c r="M17" s="25"/>
      <c r="N17" s="23"/>
      <c r="O17" s="4"/>
      <c r="P17" s="8"/>
      <c r="Q17" s="25"/>
      <c r="R17" s="23"/>
      <c r="S17" s="4"/>
      <c r="T17" s="8"/>
      <c r="U17" s="25"/>
      <c r="V17" s="23"/>
      <c r="W17" s="4"/>
      <c r="X17" s="8"/>
      <c r="Y17" s="5"/>
    </row>
    <row r="18" spans="1:26" s="6" customFormat="1" ht="36" customHeight="1" x14ac:dyDescent="0.25">
      <c r="A18" s="12" t="s">
        <v>0</v>
      </c>
      <c r="B18" s="16"/>
      <c r="C18" s="4"/>
      <c r="D18" s="5"/>
      <c r="E18" s="25"/>
      <c r="F18" s="59">
        <v>1</v>
      </c>
      <c r="G18" s="62">
        <f t="shared" ref="G18:G21" si="0">+F18/$F$21*100</f>
        <v>6.666666666666667</v>
      </c>
      <c r="H18" s="71">
        <v>4022.66</v>
      </c>
      <c r="I18" s="63">
        <f t="shared" ref="I18:I21" si="1">+H18/$H$21*100</f>
        <v>0.51749684696470222</v>
      </c>
      <c r="J18" s="22"/>
      <c r="K18" s="4"/>
      <c r="L18" s="5"/>
      <c r="M18" s="25"/>
      <c r="N18" s="22"/>
      <c r="O18" s="4"/>
      <c r="P18" s="5"/>
      <c r="Q18" s="25"/>
      <c r="R18" s="22"/>
      <c r="S18" s="4"/>
      <c r="T18" s="5"/>
      <c r="U18" s="25"/>
      <c r="V18" s="22"/>
      <c r="W18" s="4"/>
      <c r="X18" s="5"/>
      <c r="Y18" s="5"/>
    </row>
    <row r="19" spans="1:26" s="38" customFormat="1" ht="39.9" customHeight="1" x14ac:dyDescent="0.3">
      <c r="A19" s="10" t="s">
        <v>16</v>
      </c>
      <c r="B19" s="56">
        <v>5</v>
      </c>
      <c r="C19" s="62">
        <v>100</v>
      </c>
      <c r="D19" s="71">
        <v>72019.149999999994</v>
      </c>
      <c r="E19" s="64">
        <f>+D19/$D$21*100</f>
        <v>98.94586105485061</v>
      </c>
      <c r="F19" s="59">
        <v>10</v>
      </c>
      <c r="G19" s="62">
        <f t="shared" si="0"/>
        <v>66.666666666666657</v>
      </c>
      <c r="H19" s="71">
        <f>40854.17+6061.79</f>
        <v>46915.96</v>
      </c>
      <c r="I19" s="63">
        <f t="shared" si="1"/>
        <v>6.0355240990593515</v>
      </c>
      <c r="J19" s="59">
        <v>1</v>
      </c>
      <c r="K19" s="62">
        <v>100</v>
      </c>
      <c r="L19" s="71">
        <v>2904</v>
      </c>
      <c r="M19" s="69">
        <f>+L19/$L$21*100</f>
        <v>15.488759981823105</v>
      </c>
      <c r="N19" s="59"/>
      <c r="O19" s="56"/>
      <c r="P19" s="57"/>
      <c r="Q19" s="67"/>
      <c r="R19" s="59"/>
      <c r="S19" s="56"/>
      <c r="T19" s="57"/>
      <c r="U19" s="67"/>
      <c r="V19" s="59">
        <v>23</v>
      </c>
      <c r="W19" s="62">
        <v>100</v>
      </c>
      <c r="X19" s="71">
        <v>82854.22</v>
      </c>
      <c r="Y19" s="65">
        <v>100</v>
      </c>
    </row>
    <row r="20" spans="1:26" s="60" customFormat="1" ht="39.9" customHeight="1" x14ac:dyDescent="0.2">
      <c r="A20" s="58" t="s">
        <v>18</v>
      </c>
      <c r="B20" s="56"/>
      <c r="C20" s="62"/>
      <c r="D20" s="71">
        <v>767.27</v>
      </c>
      <c r="E20" s="64">
        <f t="shared" ref="E20:E21" si="2">+D20/$D$21*100</f>
        <v>1.0541389451493837</v>
      </c>
      <c r="F20" s="59"/>
      <c r="G20" s="62"/>
      <c r="H20" s="71">
        <v>90323.460000000036</v>
      </c>
      <c r="I20" s="63">
        <f t="shared" si="1"/>
        <v>11.619700834010933</v>
      </c>
      <c r="J20" s="59"/>
      <c r="K20" s="62"/>
      <c r="L20" s="71">
        <v>15845.08</v>
      </c>
      <c r="M20" s="69">
        <f t="shared" ref="M20:M21" si="3">+L20/$L$21*100</f>
        <v>84.511240018176878</v>
      </c>
      <c r="N20" s="59"/>
      <c r="O20" s="56"/>
      <c r="P20" s="57"/>
      <c r="Q20" s="67"/>
      <c r="R20" s="59"/>
      <c r="S20" s="56"/>
      <c r="T20" s="57"/>
      <c r="U20" s="67"/>
      <c r="V20" s="59"/>
      <c r="W20" s="56"/>
      <c r="X20" s="71"/>
      <c r="Y20" s="61"/>
      <c r="Z20" s="68"/>
    </row>
    <row r="21" spans="1:26" s="9" customFormat="1" ht="33.15" customHeight="1" x14ac:dyDescent="0.3">
      <c r="A21" s="26" t="s">
        <v>4</v>
      </c>
      <c r="B21" s="27">
        <f>SUM(B19:B20)</f>
        <v>5</v>
      </c>
      <c r="C21" s="72">
        <f>SUM(C19:C20)</f>
        <v>100</v>
      </c>
      <c r="D21" s="29">
        <f>SUM(D19:D20)</f>
        <v>72786.42</v>
      </c>
      <c r="E21" s="64">
        <f t="shared" si="2"/>
        <v>100</v>
      </c>
      <c r="F21" s="31">
        <f>SUM(F15:F20)</f>
        <v>15</v>
      </c>
      <c r="G21" s="62">
        <f t="shared" si="0"/>
        <v>100</v>
      </c>
      <c r="H21" s="29">
        <f>SUM(H15:H20)</f>
        <v>777330.34000000008</v>
      </c>
      <c r="I21" s="63">
        <f t="shared" si="1"/>
        <v>100</v>
      </c>
      <c r="J21" s="31">
        <f>SUM(J19:J20)</f>
        <v>1</v>
      </c>
      <c r="K21" s="72">
        <f>SUM(K19:K20)</f>
        <v>100</v>
      </c>
      <c r="L21" s="29">
        <f>SUM(L19:L20)</f>
        <v>18749.080000000002</v>
      </c>
      <c r="M21" s="69">
        <f t="shared" si="3"/>
        <v>100</v>
      </c>
      <c r="N21" s="31"/>
      <c r="O21" s="28"/>
      <c r="P21" s="29"/>
      <c r="Q21" s="30"/>
      <c r="R21" s="31">
        <f>SUM(R15:R20)</f>
        <v>1</v>
      </c>
      <c r="S21" s="28"/>
      <c r="T21" s="29">
        <f>SUM(T15:T20)</f>
        <v>0</v>
      </c>
      <c r="U21" s="30"/>
      <c r="V21" s="31">
        <f>SUM(V19:V20)</f>
        <v>23</v>
      </c>
      <c r="W21" s="70">
        <f>SUM(W19:W20)</f>
        <v>100</v>
      </c>
      <c r="X21" s="29">
        <f>SUM(X19:X20)</f>
        <v>82854.22</v>
      </c>
      <c r="Y21" s="73">
        <f>SUM(Y19:Y20)</f>
        <v>100</v>
      </c>
    </row>
    <row r="22" spans="1:26" ht="18.850000000000001" customHeight="1" x14ac:dyDescent="0.3"/>
    <row r="23" spans="1:26" s="39" customFormat="1" ht="14.45" customHeight="1" x14ac:dyDescent="0.25">
      <c r="A23" s="95" t="s">
        <v>22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  <row r="24" spans="1:26" s="39" customFormat="1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</row>
    <row r="25" spans="1:26" s="40" customForma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00"/>
    </row>
    <row r="26" spans="1:26" s="41" customFormat="1" ht="20.399999999999999" customHeight="1" x14ac:dyDescent="0.25">
      <c r="A26" s="101" t="s">
        <v>19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26" s="40" customFormat="1" ht="18.850000000000001" customHeight="1" x14ac:dyDescent="0.3">
      <c r="A27" s="104" t="s">
        <v>20</v>
      </c>
      <c r="B27" s="105"/>
      <c r="C27" s="105"/>
      <c r="D27" s="105"/>
      <c r="E27" s="105"/>
      <c r="F27" s="105"/>
      <c r="G27" s="105"/>
      <c r="H27" s="105"/>
      <c r="I27" s="43"/>
      <c r="J27" s="42"/>
      <c r="K27" s="42"/>
      <c r="L27" s="42"/>
      <c r="M27" s="42"/>
      <c r="N27" s="42"/>
      <c r="O27" s="44"/>
    </row>
    <row r="28" spans="1:26" s="40" customFormat="1" ht="18" customHeight="1" x14ac:dyDescent="0.3">
      <c r="A28" s="106" t="s">
        <v>21</v>
      </c>
      <c r="B28" s="107"/>
      <c r="C28" s="107"/>
      <c r="D28" s="107"/>
      <c r="E28" s="45"/>
      <c r="F28" s="45"/>
      <c r="G28" s="46"/>
      <c r="H28" s="47"/>
      <c r="I28" s="48"/>
      <c r="J28" s="47"/>
      <c r="K28" s="47"/>
      <c r="L28" s="47"/>
      <c r="M28" s="47"/>
      <c r="N28" s="47"/>
      <c r="O28" s="49"/>
    </row>
    <row r="29" spans="1:26" ht="15.15" x14ac:dyDescent="0.3">
      <c r="A29" s="1"/>
      <c r="B29" s="15"/>
      <c r="C29" s="1"/>
      <c r="D29" s="1"/>
      <c r="E29" s="1"/>
    </row>
    <row r="30" spans="1:26" s="89" customFormat="1" ht="15.15" x14ac:dyDescent="0.3">
      <c r="B30" s="90"/>
      <c r="F30" s="90"/>
      <c r="J30" s="90"/>
    </row>
    <row r="31" spans="1:26" s="89" customFormat="1" ht="15.15" x14ac:dyDescent="0.3">
      <c r="B31" s="90"/>
      <c r="D31" s="91"/>
      <c r="F31" s="90"/>
      <c r="J31" s="90"/>
    </row>
    <row r="32" spans="1:26" s="89" customFormat="1" ht="15.15" x14ac:dyDescent="0.3">
      <c r="B32" s="90"/>
      <c r="F32" s="90"/>
      <c r="J32" s="90"/>
    </row>
    <row r="33" spans="2:10" s="89" customFormat="1" ht="15.15" x14ac:dyDescent="0.3">
      <c r="B33" s="90"/>
      <c r="F33" s="90"/>
      <c r="J33" s="90"/>
    </row>
    <row r="34" spans="2:10" s="89" customFormat="1" ht="15.15" x14ac:dyDescent="0.3">
      <c r="B34" s="90"/>
      <c r="F34" s="90"/>
      <c r="J34" s="90"/>
    </row>
    <row r="35" spans="2:10" s="89" customFormat="1" ht="15.15" x14ac:dyDescent="0.3">
      <c r="B35" s="90"/>
      <c r="F35" s="90"/>
      <c r="J35" s="90"/>
    </row>
    <row r="36" spans="2:10" s="89" customFormat="1" ht="15.15" x14ac:dyDescent="0.3">
      <c r="B36" s="90"/>
      <c r="F36" s="90"/>
      <c r="J36" s="90"/>
    </row>
  </sheetData>
  <mergeCells count="13">
    <mergeCell ref="A23:O25"/>
    <mergeCell ref="A26:O26"/>
    <mergeCell ref="A27:H27"/>
    <mergeCell ref="A28:D28"/>
    <mergeCell ref="A9:D9"/>
    <mergeCell ref="B12:Y12"/>
    <mergeCell ref="A13:A14"/>
    <mergeCell ref="B13:E13"/>
    <mergeCell ref="F13:I13"/>
    <mergeCell ref="J13:M13"/>
    <mergeCell ref="N13:Q13"/>
    <mergeCell ref="R13:U13"/>
    <mergeCell ref="V13:Y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selection activeCell="C16" sqref="C16"/>
    </sheetView>
  </sheetViews>
  <sheetFormatPr defaultColWidth="9.125" defaultRowHeight="14.3" x14ac:dyDescent="0.25"/>
  <cols>
    <col min="1" max="1" width="24.75" customWidth="1"/>
    <col min="2" max="2" width="9.75" style="18" customWidth="1"/>
    <col min="3" max="3" width="12.75" customWidth="1"/>
    <col min="4" max="4" width="18.125" customWidth="1"/>
    <col min="5" max="5" width="10.875" customWidth="1"/>
    <col min="6" max="6" width="9.875" style="18" customWidth="1"/>
    <col min="7" max="7" width="12.125" customWidth="1"/>
    <col min="8" max="8" width="17.75" customWidth="1"/>
    <col min="9" max="9" width="9.75" customWidth="1"/>
    <col min="10" max="10" width="9.75" style="18" customWidth="1"/>
    <col min="11" max="11" width="11.375" customWidth="1"/>
    <col min="12" max="12" width="17.75" customWidth="1"/>
    <col min="13" max="15" width="9.75" customWidth="1"/>
    <col min="16" max="16" width="13.875" customWidth="1"/>
    <col min="17" max="17" width="9.75" customWidth="1"/>
    <col min="18" max="18" width="9.125" customWidth="1"/>
    <col min="19" max="19" width="12.375" customWidth="1"/>
    <col min="20" max="20" width="14.875" customWidth="1"/>
    <col min="21" max="22" width="9.75" customWidth="1"/>
    <col min="23" max="23" width="12.625" customWidth="1"/>
    <col min="24" max="24" width="14.875" customWidth="1"/>
    <col min="25" max="25" width="9.75" customWidth="1"/>
  </cols>
  <sheetData>
    <row r="1" spans="1:25" x14ac:dyDescent="0.25">
      <c r="A1" s="1"/>
      <c r="B1" s="15"/>
      <c r="C1" s="1"/>
      <c r="D1" s="1"/>
      <c r="E1" s="1"/>
      <c r="F1" s="15"/>
      <c r="G1" s="1"/>
      <c r="H1" s="1"/>
      <c r="I1" s="1"/>
    </row>
    <row r="2" spans="1:25" x14ac:dyDescent="0.25">
      <c r="A2" s="1"/>
      <c r="B2" s="15"/>
      <c r="C2" s="1"/>
      <c r="D2" s="1"/>
      <c r="E2" s="1"/>
      <c r="F2" s="15"/>
      <c r="G2" s="1"/>
      <c r="H2" s="1"/>
      <c r="I2" s="1"/>
    </row>
    <row r="3" spans="1:25" x14ac:dyDescent="0.25">
      <c r="A3" s="1"/>
      <c r="B3" s="15"/>
      <c r="C3" s="1"/>
      <c r="D3" s="1"/>
      <c r="E3" s="1"/>
      <c r="F3" s="15"/>
      <c r="G3" s="1"/>
      <c r="H3" s="1"/>
      <c r="I3" s="1"/>
    </row>
    <row r="4" spans="1:25" x14ac:dyDescent="0.25">
      <c r="A4" s="1"/>
      <c r="B4" s="15"/>
      <c r="C4" s="1"/>
      <c r="D4" s="1"/>
      <c r="E4" s="1"/>
      <c r="F4" s="15"/>
      <c r="G4" s="1"/>
      <c r="H4" s="1"/>
      <c r="I4" s="1"/>
    </row>
    <row r="5" spans="1:25" x14ac:dyDescent="0.25">
      <c r="A5" s="1"/>
      <c r="B5" s="15"/>
      <c r="C5" s="1"/>
      <c r="D5" s="1"/>
      <c r="E5" s="1"/>
      <c r="F5" s="15"/>
      <c r="G5" s="1"/>
      <c r="H5" s="1"/>
      <c r="I5" s="1"/>
    </row>
    <row r="6" spans="1:25" ht="18.350000000000001" x14ac:dyDescent="0.25">
      <c r="A6" s="36" t="s">
        <v>29</v>
      </c>
      <c r="B6" s="15"/>
      <c r="C6" s="1"/>
      <c r="D6" s="1"/>
      <c r="E6" s="1"/>
      <c r="F6" s="15"/>
      <c r="G6" s="1"/>
      <c r="H6" s="1"/>
      <c r="I6" s="1"/>
    </row>
    <row r="7" spans="1:25" ht="15.65" x14ac:dyDescent="0.25">
      <c r="A7" s="2"/>
      <c r="B7" s="15"/>
      <c r="C7" s="1"/>
      <c r="D7" s="1"/>
      <c r="E7" s="1"/>
      <c r="F7" s="15"/>
      <c r="G7" s="1"/>
      <c r="H7" s="1"/>
      <c r="I7" s="1"/>
    </row>
    <row r="8" spans="1:25" ht="16.3" x14ac:dyDescent="0.3">
      <c r="A8" s="33" t="s">
        <v>30</v>
      </c>
      <c r="B8" s="34"/>
      <c r="C8" s="35"/>
      <c r="D8" s="35"/>
      <c r="E8" s="20"/>
      <c r="F8" s="15"/>
      <c r="G8" s="1"/>
      <c r="H8" s="1"/>
      <c r="I8" s="1"/>
    </row>
    <row r="9" spans="1:25" ht="15.65" x14ac:dyDescent="0.25">
      <c r="A9" s="108" t="s">
        <v>31</v>
      </c>
      <c r="B9" s="108"/>
      <c r="C9" s="108"/>
      <c r="D9" s="108"/>
      <c r="E9" s="1"/>
      <c r="F9" s="15"/>
      <c r="G9" s="1"/>
      <c r="H9" s="1"/>
      <c r="I9" s="1"/>
    </row>
    <row r="10" spans="1:25" ht="15.65" x14ac:dyDescent="0.25">
      <c r="A10" s="21"/>
      <c r="B10" s="14"/>
      <c r="C10" s="1"/>
      <c r="D10" s="1"/>
      <c r="E10" s="1"/>
      <c r="F10" s="15"/>
      <c r="G10" s="1"/>
      <c r="H10" s="1"/>
      <c r="I10" s="1"/>
    </row>
    <row r="11" spans="1:25" x14ac:dyDescent="0.25">
      <c r="A11" s="1"/>
      <c r="B11" s="15"/>
      <c r="C11" s="1"/>
      <c r="D11" s="1"/>
      <c r="E11" s="1"/>
      <c r="F11" s="15"/>
      <c r="G11" s="1"/>
      <c r="H11" s="1"/>
      <c r="I11" s="1"/>
    </row>
    <row r="12" spans="1:25" ht="15.65" x14ac:dyDescent="0.25">
      <c r="A12" s="3"/>
      <c r="B12" s="109" t="s">
        <v>10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1"/>
    </row>
    <row r="13" spans="1:25" x14ac:dyDescent="0.25">
      <c r="A13" s="112" t="s">
        <v>17</v>
      </c>
      <c r="B13" s="114" t="s">
        <v>7</v>
      </c>
      <c r="C13" s="115"/>
      <c r="D13" s="115"/>
      <c r="E13" s="116"/>
      <c r="F13" s="115" t="s">
        <v>5</v>
      </c>
      <c r="G13" s="115"/>
      <c r="H13" s="115"/>
      <c r="I13" s="116"/>
      <c r="J13" s="115" t="s">
        <v>6</v>
      </c>
      <c r="K13" s="115"/>
      <c r="L13" s="115"/>
      <c r="M13" s="116"/>
      <c r="N13" s="115" t="s">
        <v>15</v>
      </c>
      <c r="O13" s="115"/>
      <c r="P13" s="115"/>
      <c r="Q13" s="116"/>
      <c r="R13" s="115" t="s">
        <v>8</v>
      </c>
      <c r="S13" s="115"/>
      <c r="T13" s="115"/>
      <c r="U13" s="116"/>
      <c r="V13" s="115" t="s">
        <v>9</v>
      </c>
      <c r="W13" s="115"/>
      <c r="X13" s="115"/>
      <c r="Y13" s="116"/>
    </row>
    <row r="14" spans="1:25" ht="42.8" x14ac:dyDescent="0.25">
      <c r="A14" s="113"/>
      <c r="B14" s="13" t="s">
        <v>11</v>
      </c>
      <c r="C14" s="19" t="s">
        <v>13</v>
      </c>
      <c r="D14" s="13" t="s">
        <v>12</v>
      </c>
      <c r="E14" s="24" t="s">
        <v>14</v>
      </c>
      <c r="F14" s="11" t="s">
        <v>11</v>
      </c>
      <c r="G14" s="19" t="s">
        <v>13</v>
      </c>
      <c r="H14" s="13" t="s">
        <v>12</v>
      </c>
      <c r="I14" s="24" t="s">
        <v>14</v>
      </c>
      <c r="J14" s="11" t="s">
        <v>11</v>
      </c>
      <c r="K14" s="19" t="s">
        <v>13</v>
      </c>
      <c r="L14" s="13" t="s">
        <v>12</v>
      </c>
      <c r="M14" s="24" t="s">
        <v>14</v>
      </c>
      <c r="N14" s="11" t="s">
        <v>11</v>
      </c>
      <c r="O14" s="19" t="s">
        <v>13</v>
      </c>
      <c r="P14" s="13" t="s">
        <v>12</v>
      </c>
      <c r="Q14" s="24" t="s">
        <v>14</v>
      </c>
      <c r="R14" s="11" t="s">
        <v>11</v>
      </c>
      <c r="S14" s="19" t="s">
        <v>13</v>
      </c>
      <c r="T14" s="13" t="s">
        <v>12</v>
      </c>
      <c r="U14" s="24" t="s">
        <v>14</v>
      </c>
      <c r="V14" s="11" t="s">
        <v>11</v>
      </c>
      <c r="W14" s="19" t="s">
        <v>13</v>
      </c>
      <c r="X14" s="13" t="s">
        <v>12</v>
      </c>
      <c r="Y14" s="24" t="s">
        <v>14</v>
      </c>
    </row>
    <row r="15" spans="1:25" s="38" customFormat="1" ht="35" customHeight="1" x14ac:dyDescent="0.25">
      <c r="A15" s="10" t="s">
        <v>2</v>
      </c>
      <c r="B15" s="16"/>
      <c r="C15" s="79"/>
      <c r="D15" s="37"/>
      <c r="E15" s="80"/>
      <c r="F15" s="22"/>
      <c r="G15" s="79"/>
      <c r="H15" s="37"/>
      <c r="I15" s="80"/>
      <c r="J15" s="22"/>
      <c r="K15" s="79"/>
      <c r="L15" s="37"/>
      <c r="M15" s="80"/>
      <c r="N15" s="78"/>
      <c r="O15" s="79"/>
      <c r="P15" s="37"/>
      <c r="Q15" s="80"/>
      <c r="R15" s="78"/>
      <c r="S15" s="79"/>
      <c r="T15" s="37"/>
      <c r="U15" s="80"/>
      <c r="V15" s="78"/>
      <c r="W15" s="79"/>
      <c r="X15" s="37"/>
      <c r="Y15" s="117"/>
    </row>
    <row r="16" spans="1:25" s="6" customFormat="1" ht="35" customHeight="1" x14ac:dyDescent="0.2">
      <c r="A16" s="32" t="s">
        <v>3</v>
      </c>
      <c r="B16" s="16"/>
      <c r="C16" s="4"/>
      <c r="D16" s="7"/>
      <c r="E16" s="25"/>
      <c r="F16" s="22"/>
      <c r="G16" s="4"/>
      <c r="H16" s="7"/>
      <c r="I16" s="25"/>
      <c r="J16" s="22"/>
      <c r="K16" s="4"/>
      <c r="L16" s="7"/>
      <c r="M16" s="25"/>
      <c r="N16" s="75"/>
      <c r="O16" s="4"/>
      <c r="P16" s="7"/>
      <c r="Q16" s="25"/>
      <c r="R16" s="75"/>
      <c r="S16" s="4"/>
      <c r="T16" s="7"/>
      <c r="U16" s="25"/>
      <c r="V16" s="75"/>
      <c r="W16" s="4"/>
      <c r="X16" s="7"/>
      <c r="Y16" s="5"/>
    </row>
    <row r="17" spans="1:26" s="6" customFormat="1" ht="35" customHeight="1" x14ac:dyDescent="0.2">
      <c r="A17" s="10" t="s">
        <v>1</v>
      </c>
      <c r="B17" s="17"/>
      <c r="C17" s="4"/>
      <c r="D17" s="8"/>
      <c r="E17" s="25"/>
      <c r="F17" s="23"/>
      <c r="G17" s="4"/>
      <c r="H17" s="8"/>
      <c r="I17" s="25"/>
      <c r="J17" s="23"/>
      <c r="K17" s="4"/>
      <c r="L17" s="8"/>
      <c r="M17" s="25"/>
      <c r="N17" s="76"/>
      <c r="O17" s="4"/>
      <c r="P17" s="8"/>
      <c r="Q17" s="25"/>
      <c r="R17" s="76"/>
      <c r="S17" s="4"/>
      <c r="T17" s="8"/>
      <c r="U17" s="25"/>
      <c r="V17" s="76"/>
      <c r="W17" s="4"/>
      <c r="X17" s="8"/>
      <c r="Y17" s="5"/>
    </row>
    <row r="18" spans="1:26" s="6" customFormat="1" ht="35" customHeight="1" x14ac:dyDescent="0.2">
      <c r="A18" s="12" t="s">
        <v>0</v>
      </c>
      <c r="B18" s="16"/>
      <c r="C18" s="4"/>
      <c r="D18" s="5"/>
      <c r="E18" s="25"/>
      <c r="F18" s="50">
        <v>1</v>
      </c>
      <c r="G18" s="118">
        <f>F18/D31</f>
        <v>4.830917874396135E-3</v>
      </c>
      <c r="H18" s="119">
        <v>60651.03</v>
      </c>
      <c r="I18" s="120">
        <f>H18/D33</f>
        <v>7.189472344602521E-2</v>
      </c>
      <c r="J18" s="22"/>
      <c r="K18" s="4"/>
      <c r="L18" s="5"/>
      <c r="M18" s="25"/>
      <c r="N18" s="75"/>
      <c r="O18" s="4"/>
      <c r="P18" s="5"/>
      <c r="Q18" s="25"/>
      <c r="R18" s="75"/>
      <c r="S18" s="4"/>
      <c r="T18" s="5"/>
      <c r="U18" s="25"/>
      <c r="V18" s="75"/>
      <c r="W18" s="4"/>
      <c r="X18" s="5"/>
      <c r="Y18" s="5"/>
    </row>
    <row r="19" spans="1:26" s="38" customFormat="1" ht="35" customHeight="1" x14ac:dyDescent="0.25">
      <c r="A19" s="10" t="s">
        <v>16</v>
      </c>
      <c r="B19" s="54"/>
      <c r="C19" s="51"/>
      <c r="D19" s="37"/>
      <c r="E19" s="52"/>
      <c r="F19" s="50">
        <v>21</v>
      </c>
      <c r="G19" s="118">
        <f>F19/D31</f>
        <v>0.10144927536231885</v>
      </c>
      <c r="H19" s="119">
        <v>41170.639999999999</v>
      </c>
      <c r="I19" s="120">
        <f>H19/D33</f>
        <v>4.8802992742182007E-2</v>
      </c>
      <c r="J19" s="50">
        <v>12</v>
      </c>
      <c r="K19" s="118">
        <f>J19/D31</f>
        <v>5.7971014492753624E-2</v>
      </c>
      <c r="L19" s="119">
        <v>66218.77</v>
      </c>
      <c r="M19" s="120">
        <f>L19/D33</f>
        <v>7.8494629952466616E-2</v>
      </c>
      <c r="N19" s="78"/>
      <c r="O19" s="79"/>
      <c r="P19" s="37"/>
      <c r="Q19" s="80"/>
      <c r="R19" s="78"/>
      <c r="S19" s="79"/>
      <c r="T19" s="37"/>
      <c r="U19" s="80"/>
      <c r="V19" s="50">
        <f>35+2</f>
        <v>37</v>
      </c>
      <c r="W19" s="118">
        <f>V19/D31</f>
        <v>0.17874396135265699</v>
      </c>
      <c r="X19" s="119">
        <f>276158.35+948.4</f>
        <v>277106.75</v>
      </c>
      <c r="Y19" s="118">
        <f>X19/D33</f>
        <v>0.32847773823918319</v>
      </c>
    </row>
    <row r="20" spans="1:26" s="6" customFormat="1" ht="35" customHeight="1" x14ac:dyDescent="0.2">
      <c r="A20" s="121" t="s">
        <v>18</v>
      </c>
      <c r="B20" s="56"/>
      <c r="C20" s="56"/>
      <c r="D20" s="57"/>
      <c r="E20" s="52"/>
      <c r="F20" s="50">
        <v>90</v>
      </c>
      <c r="G20" s="118">
        <f>F20/D31</f>
        <v>0.43478260869565216</v>
      </c>
      <c r="H20" s="119">
        <v>266905.03999999998</v>
      </c>
      <c r="I20" s="120">
        <f>H20/D33</f>
        <v>0.31638480067280467</v>
      </c>
      <c r="J20" s="50">
        <v>38</v>
      </c>
      <c r="K20" s="118">
        <f>J20/D31</f>
        <v>0.18357487922705315</v>
      </c>
      <c r="L20" s="119">
        <v>126141.43</v>
      </c>
      <c r="M20" s="120">
        <f>L20/D33</f>
        <v>0.14952595569994684</v>
      </c>
      <c r="N20" s="122"/>
      <c r="O20" s="92"/>
      <c r="P20" s="92"/>
      <c r="Q20" s="123"/>
      <c r="R20" s="122"/>
      <c r="S20" s="92"/>
      <c r="T20" s="88"/>
      <c r="U20" s="80"/>
      <c r="V20" s="50">
        <v>8</v>
      </c>
      <c r="W20" s="118">
        <f>V20/D31</f>
        <v>3.864734299516908E-2</v>
      </c>
      <c r="X20" s="119">
        <v>5415.26</v>
      </c>
      <c r="Y20" s="118">
        <f>X20/D33</f>
        <v>6.4191592473915532E-3</v>
      </c>
      <c r="Z20" s="68"/>
    </row>
    <row r="21" spans="1:26" s="9" customFormat="1" ht="35" customHeight="1" x14ac:dyDescent="0.25">
      <c r="A21" s="26" t="s">
        <v>4</v>
      </c>
      <c r="B21" s="124"/>
      <c r="C21" s="125"/>
      <c r="D21" s="126"/>
      <c r="E21" s="127"/>
      <c r="F21" s="31"/>
      <c r="G21" s="28"/>
      <c r="H21" s="29"/>
      <c r="I21" s="30"/>
      <c r="J21" s="31"/>
      <c r="K21" s="28"/>
      <c r="L21" s="29"/>
      <c r="M21" s="30"/>
      <c r="N21" s="84"/>
      <c r="O21" s="28"/>
      <c r="P21" s="29"/>
      <c r="Q21" s="30"/>
      <c r="R21" s="84"/>
      <c r="S21" s="28"/>
      <c r="T21" s="29"/>
      <c r="U21" s="30"/>
      <c r="V21" s="84"/>
      <c r="W21" s="28"/>
      <c r="X21" s="29"/>
      <c r="Y21" s="29"/>
    </row>
    <row r="23" spans="1:26" s="39" customFormat="1" x14ac:dyDescent="0.25">
      <c r="A23" s="95" t="s">
        <v>22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  <row r="24" spans="1:26" s="39" customFormat="1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</row>
    <row r="25" spans="1:26" s="40" customForma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00"/>
    </row>
    <row r="26" spans="1:26" s="41" customFormat="1" x14ac:dyDescent="0.25">
      <c r="A26" s="101" t="s">
        <v>19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26" s="40" customFormat="1" x14ac:dyDescent="0.25">
      <c r="A27" s="104" t="s">
        <v>20</v>
      </c>
      <c r="B27" s="105"/>
      <c r="C27" s="105"/>
      <c r="D27" s="105"/>
      <c r="E27" s="105"/>
      <c r="F27" s="105"/>
      <c r="G27" s="105"/>
      <c r="H27" s="105"/>
      <c r="I27" s="43"/>
      <c r="J27" s="42"/>
      <c r="K27" s="42"/>
      <c r="L27" s="42"/>
      <c r="M27" s="42"/>
      <c r="N27" s="42"/>
      <c r="O27" s="44"/>
    </row>
    <row r="28" spans="1:26" s="40" customFormat="1" x14ac:dyDescent="0.25">
      <c r="A28" s="106" t="s">
        <v>21</v>
      </c>
      <c r="B28" s="107"/>
      <c r="C28" s="107"/>
      <c r="D28" s="107"/>
      <c r="E28" s="45"/>
      <c r="F28" s="45"/>
      <c r="G28" s="46"/>
      <c r="H28" s="47"/>
      <c r="I28" s="48"/>
      <c r="J28" s="47"/>
      <c r="K28" s="47"/>
      <c r="L28" s="47"/>
      <c r="M28" s="47"/>
      <c r="N28" s="47"/>
      <c r="O28" s="49"/>
    </row>
    <row r="29" spans="1:26" x14ac:dyDescent="0.25">
      <c r="A29" s="1"/>
      <c r="B29" s="15"/>
      <c r="C29" s="1"/>
      <c r="D29" s="1"/>
      <c r="E29" s="1"/>
    </row>
    <row r="30" spans="1:26" x14ac:dyDescent="0.25">
      <c r="D30" s="128" t="s">
        <v>32</v>
      </c>
    </row>
    <row r="31" spans="1:26" x14ac:dyDescent="0.25">
      <c r="D31" s="129">
        <f>SUM(F18+F19+F20+J19+J20+V19+V20)</f>
        <v>207</v>
      </c>
    </row>
    <row r="32" spans="1:26" x14ac:dyDescent="0.25">
      <c r="D32" s="128" t="s">
        <v>33</v>
      </c>
    </row>
    <row r="33" spans="4:4" customFormat="1" x14ac:dyDescent="0.25">
      <c r="D33" s="130">
        <f>SUM(H18+H19+H20+L19+L20+X19+X20)</f>
        <v>843608.91999999993</v>
      </c>
    </row>
  </sheetData>
  <mergeCells count="13">
    <mergeCell ref="A23:O25"/>
    <mergeCell ref="A26:O26"/>
    <mergeCell ref="A27:H27"/>
    <mergeCell ref="A28:D28"/>
    <mergeCell ref="A9:D9"/>
    <mergeCell ref="B12:Y12"/>
    <mergeCell ref="A13:A14"/>
    <mergeCell ref="B13:E13"/>
    <mergeCell ref="F13:I13"/>
    <mergeCell ref="J13:M13"/>
    <mergeCell ref="N13:Q13"/>
    <mergeCell ref="R13:U13"/>
    <mergeCell ref="V13:Y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2017-04-24T10:05:20Z</cp:lastPrinted>
  <dcterms:created xsi:type="dcterms:W3CDTF">2016-02-03T12:33:15Z</dcterms:created>
  <dcterms:modified xsi:type="dcterms:W3CDTF">2018-04-25T11:50:32Z</dcterms:modified>
</cp:coreProperties>
</file>