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1697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2">'3T'!$A$1:$AE$40</definedName>
  </definedNames>
  <calcPr calcId="145621"/>
</workbook>
</file>

<file path=xl/calcChain.xml><?xml version="1.0" encoding="utf-8"?>
<calcChain xmlns="http://schemas.openxmlformats.org/spreadsheetml/2006/main">
  <c r="E42" i="5" l="1"/>
  <c r="F35" i="5" s="1"/>
  <c r="F42" i="5" s="1"/>
  <c r="D42" i="5"/>
  <c r="B42" i="5"/>
  <c r="K41" i="5"/>
  <c r="L41" i="5" s="1"/>
  <c r="F41" i="5"/>
  <c r="D41" i="5"/>
  <c r="C41" i="5"/>
  <c r="N40" i="5"/>
  <c r="M40" i="5"/>
  <c r="M41" i="5" s="1"/>
  <c r="F40" i="5"/>
  <c r="C40" i="5"/>
  <c r="F37" i="5"/>
  <c r="C37" i="5"/>
  <c r="L35" i="5"/>
  <c r="D35" i="5"/>
  <c r="C35" i="5"/>
  <c r="C42" i="5" s="1"/>
  <c r="AD21" i="5"/>
  <c r="AE20" i="5" s="1"/>
  <c r="AE21" i="5" s="1"/>
  <c r="AC21" i="5"/>
  <c r="AH21" i="5" s="1"/>
  <c r="AA21" i="5"/>
  <c r="AF21" i="5" s="1"/>
  <c r="O21" i="5"/>
  <c r="N21" i="5"/>
  <c r="L21" i="5"/>
  <c r="M20" i="5" s="1"/>
  <c r="M21" i="5" s="1"/>
  <c r="J21" i="5"/>
  <c r="K19" i="5" s="1"/>
  <c r="I21" i="5"/>
  <c r="G21" i="5"/>
  <c r="E21" i="5"/>
  <c r="D21" i="5"/>
  <c r="B21" i="5"/>
  <c r="C20" i="5" s="1"/>
  <c r="C21" i="5" s="1"/>
  <c r="AI20" i="5"/>
  <c r="AH20" i="5"/>
  <c r="AF20" i="5"/>
  <c r="AB20" i="5"/>
  <c r="AB21" i="5" s="1"/>
  <c r="P20" i="5"/>
  <c r="P21" i="5" s="1"/>
  <c r="K20" i="5"/>
  <c r="H20" i="5"/>
  <c r="H21" i="5" s="1"/>
  <c r="F20" i="5"/>
  <c r="F21" i="5" s="1"/>
  <c r="AI19" i="5"/>
  <c r="AH19" i="5"/>
  <c r="AF19" i="5"/>
  <c r="H19" i="5"/>
  <c r="AI18" i="5"/>
  <c r="AH18" i="5"/>
  <c r="AF18" i="5"/>
  <c r="AI17" i="5"/>
  <c r="AH17" i="5"/>
  <c r="AF17" i="5"/>
  <c r="AI16" i="5"/>
  <c r="AH16" i="5"/>
  <c r="AF16" i="5"/>
  <c r="K16" i="5"/>
  <c r="H16" i="5"/>
  <c r="AI15" i="5"/>
  <c r="AH15" i="5"/>
  <c r="AF15" i="5"/>
  <c r="AI14" i="5"/>
  <c r="AH14" i="5"/>
  <c r="AF14" i="5"/>
  <c r="K14" i="5"/>
  <c r="H14" i="5"/>
  <c r="O40" i="5" l="1"/>
  <c r="K21" i="5"/>
  <c r="AI21" i="5"/>
  <c r="N41" i="5"/>
  <c r="L36" i="5"/>
  <c r="L37" i="5"/>
  <c r="L40" i="5"/>
  <c r="O41" i="5" l="1"/>
  <c r="O35" i="5"/>
  <c r="O37" i="5"/>
  <c r="O36" i="5"/>
  <c r="E38" i="4"/>
  <c r="F38" i="4" s="1"/>
  <c r="B38" i="4"/>
  <c r="C38" i="4" s="1"/>
  <c r="F37" i="4"/>
  <c r="E37" i="4"/>
  <c r="D37" i="4"/>
  <c r="C37" i="4"/>
  <c r="B37" i="4"/>
  <c r="E36" i="4"/>
  <c r="D36" i="4"/>
  <c r="B36" i="4"/>
  <c r="C36" i="4" s="1"/>
  <c r="L35" i="4"/>
  <c r="M35" i="4" s="1"/>
  <c r="F35" i="4"/>
  <c r="E35" i="4"/>
  <c r="D35" i="4"/>
  <c r="C35" i="4"/>
  <c r="B35" i="4"/>
  <c r="N34" i="4"/>
  <c r="E34" i="4"/>
  <c r="F34" i="4" s="1"/>
  <c r="D34" i="4"/>
  <c r="B34" i="4"/>
  <c r="C34" i="4" s="1"/>
  <c r="O33" i="4"/>
  <c r="L33" i="4"/>
  <c r="F33" i="4"/>
  <c r="E33" i="4"/>
  <c r="D33" i="4"/>
  <c r="C33" i="4"/>
  <c r="B33" i="4"/>
  <c r="E32" i="4"/>
  <c r="E39" i="4" s="1"/>
  <c r="D32" i="4"/>
  <c r="B32" i="4"/>
  <c r="C32" i="4" s="1"/>
  <c r="L31" i="4"/>
  <c r="F31" i="4"/>
  <c r="E31" i="4"/>
  <c r="D31" i="4"/>
  <c r="C31" i="4"/>
  <c r="C39" i="4" s="1"/>
  <c r="B31" i="4"/>
  <c r="B39" i="4" s="1"/>
  <c r="AD22" i="4"/>
  <c r="O36" i="4" s="1"/>
  <c r="AC22" i="4"/>
  <c r="N36" i="4" s="1"/>
  <c r="AA22" i="4"/>
  <c r="L36" i="4" s="1"/>
  <c r="Y22" i="4"/>
  <c r="O35" i="4" s="1"/>
  <c r="P35" i="4" s="1"/>
  <c r="X22" i="4"/>
  <c r="N35" i="4" s="1"/>
  <c r="V22" i="4"/>
  <c r="T22" i="4"/>
  <c r="O34" i="4" s="1"/>
  <c r="P34" i="4" s="1"/>
  <c r="S22" i="4"/>
  <c r="Q22" i="4"/>
  <c r="L34" i="4" s="1"/>
  <c r="M34" i="4" s="1"/>
  <c r="O22" i="4"/>
  <c r="M22" i="4"/>
  <c r="L22" i="4"/>
  <c r="J22" i="4"/>
  <c r="K21" i="4" s="1"/>
  <c r="I22" i="4"/>
  <c r="N32" i="4" s="1"/>
  <c r="G22" i="4"/>
  <c r="L32" i="4" s="1"/>
  <c r="E22" i="4"/>
  <c r="O31" i="4" s="1"/>
  <c r="D22" i="4"/>
  <c r="N31" i="4" s="1"/>
  <c r="B22" i="4"/>
  <c r="AE21" i="4"/>
  <c r="AC21" i="4"/>
  <c r="AB21" i="4"/>
  <c r="Z21" i="4"/>
  <c r="W21" i="4"/>
  <c r="U21" i="4"/>
  <c r="R21" i="4"/>
  <c r="P21" i="4"/>
  <c r="N21" i="4"/>
  <c r="N22" i="4" s="1"/>
  <c r="N33" i="4" s="1"/>
  <c r="M21" i="4"/>
  <c r="I21" i="4"/>
  <c r="H21" i="4"/>
  <c r="D21" i="4"/>
  <c r="D38" i="4" s="1"/>
  <c r="D39" i="4" s="1"/>
  <c r="C21" i="4"/>
  <c r="AE20" i="4"/>
  <c r="AB20" i="4"/>
  <c r="Z20" i="4"/>
  <c r="W20" i="4"/>
  <c r="U20" i="4"/>
  <c r="R20" i="4"/>
  <c r="P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Z18" i="4"/>
  <c r="W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E22" i="4" s="1"/>
  <c r="AB14" i="4"/>
  <c r="AB22" i="4" s="1"/>
  <c r="Z14" i="4"/>
  <c r="Z22" i="4" s="1"/>
  <c r="W14" i="4"/>
  <c r="W22" i="4" s="1"/>
  <c r="U14" i="4"/>
  <c r="U22" i="4" s="1"/>
  <c r="R14" i="4"/>
  <c r="R22" i="4" s="1"/>
  <c r="P14" i="4"/>
  <c r="P22" i="4" s="1"/>
  <c r="M14" i="4"/>
  <c r="K14" i="4"/>
  <c r="K22" i="4" s="1"/>
  <c r="H14" i="4"/>
  <c r="H22" i="4" s="1"/>
  <c r="F14" i="4"/>
  <c r="C14" i="4"/>
  <c r="C22" i="4" s="1"/>
  <c r="F22" i="4" l="1"/>
  <c r="M32" i="4"/>
  <c r="M36" i="4"/>
  <c r="L37" i="4"/>
  <c r="M33" i="4"/>
  <c r="N37" i="4"/>
  <c r="F36" i="4"/>
  <c r="F21" i="4"/>
  <c r="M31" i="4"/>
  <c r="F32" i="4"/>
  <c r="F39" i="4" s="1"/>
  <c r="O32" i="4"/>
  <c r="E38" i="2"/>
  <c r="D38" i="2"/>
  <c r="B38" i="2"/>
  <c r="F37" i="2"/>
  <c r="E37" i="2"/>
  <c r="D37" i="2"/>
  <c r="B37" i="2"/>
  <c r="C37" i="2" s="1"/>
  <c r="F36" i="2"/>
  <c r="E36" i="2"/>
  <c r="D36" i="2"/>
  <c r="B36" i="2"/>
  <c r="C36" i="2" s="1"/>
  <c r="O35" i="2"/>
  <c r="P35" i="2" s="1"/>
  <c r="E35" i="2"/>
  <c r="D35" i="2"/>
  <c r="B35" i="2"/>
  <c r="M34" i="2"/>
  <c r="L34" i="2"/>
  <c r="F34" i="2"/>
  <c r="E34" i="2"/>
  <c r="D34" i="2"/>
  <c r="B34" i="2"/>
  <c r="C34" i="2" s="1"/>
  <c r="O33" i="2"/>
  <c r="F33" i="2"/>
  <c r="E33" i="2"/>
  <c r="D33" i="2"/>
  <c r="B33" i="2"/>
  <c r="C33" i="2" s="1"/>
  <c r="F32" i="2"/>
  <c r="E32" i="2"/>
  <c r="D32" i="2"/>
  <c r="B32" i="2"/>
  <c r="C32" i="2" s="1"/>
  <c r="O31" i="2"/>
  <c r="E31" i="2"/>
  <c r="E39" i="2" s="1"/>
  <c r="D31" i="2"/>
  <c r="D39" i="2" s="1"/>
  <c r="B31" i="2"/>
  <c r="B39" i="2" s="1"/>
  <c r="AD22" i="2"/>
  <c r="O36" i="2" s="1"/>
  <c r="AC22" i="2"/>
  <c r="N36" i="2" s="1"/>
  <c r="AA22" i="2"/>
  <c r="L36" i="2" s="1"/>
  <c r="Y22" i="2"/>
  <c r="X22" i="2"/>
  <c r="N35" i="2" s="1"/>
  <c r="V22" i="2"/>
  <c r="L35" i="2" s="1"/>
  <c r="M35" i="2" s="1"/>
  <c r="T22" i="2"/>
  <c r="O34" i="2" s="1"/>
  <c r="P34" i="2" s="1"/>
  <c r="S22" i="2"/>
  <c r="N34" i="2" s="1"/>
  <c r="Q22" i="2"/>
  <c r="O22" i="2"/>
  <c r="N22" i="2"/>
  <c r="N33" i="2" s="1"/>
  <c r="L22" i="2"/>
  <c r="L33" i="2" s="1"/>
  <c r="J22" i="2"/>
  <c r="O32" i="2" s="1"/>
  <c r="I22" i="2"/>
  <c r="N32" i="2" s="1"/>
  <c r="G22" i="2"/>
  <c r="L32" i="2" s="1"/>
  <c r="E22" i="2"/>
  <c r="D22" i="2"/>
  <c r="N31" i="2" s="1"/>
  <c r="B22" i="2"/>
  <c r="L31" i="2" s="1"/>
  <c r="AB21" i="2"/>
  <c r="Z21" i="2"/>
  <c r="W21" i="2"/>
  <c r="U21" i="2"/>
  <c r="R21" i="2"/>
  <c r="P21" i="2"/>
  <c r="M21" i="2"/>
  <c r="H21" i="2"/>
  <c r="F21" i="2"/>
  <c r="C21" i="2"/>
  <c r="AE20" i="2"/>
  <c r="AB20" i="2"/>
  <c r="Z20" i="2"/>
  <c r="W20" i="2"/>
  <c r="U20" i="2"/>
  <c r="R20" i="2"/>
  <c r="P20" i="2"/>
  <c r="M20" i="2"/>
  <c r="K20" i="2"/>
  <c r="H20" i="2"/>
  <c r="F20" i="2"/>
  <c r="C20" i="2"/>
  <c r="AE19" i="2"/>
  <c r="AB19" i="2"/>
  <c r="Z19" i="2"/>
  <c r="W19" i="2"/>
  <c r="U19" i="2"/>
  <c r="R19" i="2"/>
  <c r="P19" i="2"/>
  <c r="M19" i="2"/>
  <c r="K19" i="2"/>
  <c r="H19" i="2"/>
  <c r="F19" i="2"/>
  <c r="C19" i="2"/>
  <c r="AE18" i="2"/>
  <c r="AB18" i="2"/>
  <c r="Z18" i="2"/>
  <c r="W18" i="2"/>
  <c r="U18" i="2"/>
  <c r="R18" i="2"/>
  <c r="P18" i="2"/>
  <c r="M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B14" i="2"/>
  <c r="AB22" i="2" s="1"/>
  <c r="Z14" i="2"/>
  <c r="Z22" i="2" s="1"/>
  <c r="W14" i="2"/>
  <c r="W22" i="2" s="1"/>
  <c r="U14" i="2"/>
  <c r="U22" i="2" s="1"/>
  <c r="R14" i="2"/>
  <c r="R22" i="2" s="1"/>
  <c r="P14" i="2"/>
  <c r="P22" i="2" s="1"/>
  <c r="M14" i="2"/>
  <c r="M22" i="2" s="1"/>
  <c r="H14" i="2"/>
  <c r="H22" i="2" s="1"/>
  <c r="F14" i="2"/>
  <c r="F22" i="2" s="1"/>
  <c r="C14" i="2"/>
  <c r="C22" i="2" s="1"/>
  <c r="M37" i="4" l="1"/>
  <c r="O37" i="4"/>
  <c r="M32" i="2"/>
  <c r="L37" i="2"/>
  <c r="M31" i="2" s="1"/>
  <c r="N37" i="2"/>
  <c r="C35" i="2"/>
  <c r="C38" i="2"/>
  <c r="F38" i="2"/>
  <c r="F35" i="2"/>
  <c r="F31" i="2"/>
  <c r="O37" i="2"/>
  <c r="P32" i="2" s="1"/>
  <c r="K14" i="2"/>
  <c r="K22" i="2" s="1"/>
  <c r="K18" i="2"/>
  <c r="K21" i="2"/>
  <c r="AE21" i="2"/>
  <c r="AE22" i="2" s="1"/>
  <c r="C31" i="2"/>
  <c r="P33" i="4" l="1"/>
  <c r="P31" i="4"/>
  <c r="P36" i="4"/>
  <c r="P32" i="4"/>
  <c r="M37" i="2"/>
  <c r="P33" i="2"/>
  <c r="P31" i="2"/>
  <c r="P37" i="2" s="1"/>
  <c r="M33" i="2"/>
  <c r="M36" i="2"/>
  <c r="P36" i="2"/>
  <c r="C39" i="2"/>
  <c r="F39" i="2"/>
  <c r="P37" i="4" l="1"/>
  <c r="M42" i="1"/>
  <c r="D43" i="1"/>
  <c r="D42" i="1"/>
  <c r="D36" i="1"/>
  <c r="E42" i="1" l="1"/>
  <c r="B42" i="1"/>
  <c r="E40" i="1"/>
  <c r="E39" i="1"/>
  <c r="B40" i="1"/>
  <c r="B39" i="1"/>
  <c r="B36" i="1"/>
  <c r="E36" i="1"/>
  <c r="AD22" i="1"/>
  <c r="AE20" i="1" s="1"/>
  <c r="AA22" i="1"/>
  <c r="Z22" i="1"/>
  <c r="Y22" i="1"/>
  <c r="X22" i="1"/>
  <c r="W22" i="1"/>
  <c r="V22" i="1"/>
  <c r="U22" i="1"/>
  <c r="T22" i="1"/>
  <c r="S22" i="1"/>
  <c r="R22" i="1"/>
  <c r="Q22" i="1"/>
  <c r="O22" i="1"/>
  <c r="P21" i="1" s="1"/>
  <c r="L22" i="1"/>
  <c r="K38" i="1" s="1"/>
  <c r="J22" i="1"/>
  <c r="K20" i="1" s="1"/>
  <c r="I22" i="1"/>
  <c r="G22" i="1"/>
  <c r="H21" i="1" s="1"/>
  <c r="E22" i="1"/>
  <c r="F21" i="1" s="1"/>
  <c r="D22" i="1"/>
  <c r="B22" i="1"/>
  <c r="K36" i="1" s="1"/>
  <c r="AC21" i="1"/>
  <c r="AC22" i="1" s="1"/>
  <c r="N21" i="1"/>
  <c r="N22" i="1" s="1"/>
  <c r="C21" i="1" l="1"/>
  <c r="K16" i="1"/>
  <c r="K21" i="1"/>
  <c r="P18" i="1"/>
  <c r="AE16" i="1"/>
  <c r="H14" i="1"/>
  <c r="P14" i="1"/>
  <c r="P20" i="1"/>
  <c r="AE17" i="1"/>
  <c r="P15" i="1"/>
  <c r="AE21" i="1"/>
  <c r="C14" i="1"/>
  <c r="K17" i="1"/>
  <c r="P17" i="1"/>
  <c r="N38" i="1"/>
  <c r="N36" i="1"/>
  <c r="M14" i="1"/>
  <c r="M18" i="1"/>
  <c r="AB21" i="1"/>
  <c r="E43" i="1"/>
  <c r="K37" i="1"/>
  <c r="K41" i="1"/>
  <c r="K14" i="1"/>
  <c r="K18" i="1"/>
  <c r="M15" i="1"/>
  <c r="M20" i="1"/>
  <c r="P16" i="1"/>
  <c r="AE14" i="1"/>
  <c r="AE18" i="1"/>
  <c r="B43" i="1"/>
  <c r="C40" i="1" s="1"/>
  <c r="N37" i="1"/>
  <c r="N41" i="1"/>
  <c r="M17" i="1"/>
  <c r="F14" i="1"/>
  <c r="F22" i="1" s="1"/>
  <c r="K15" i="1"/>
  <c r="M16" i="1"/>
  <c r="M21" i="1"/>
  <c r="AE15" i="1"/>
  <c r="H22" i="1"/>
  <c r="C22" i="1" l="1"/>
  <c r="M22" i="1"/>
  <c r="P22" i="1"/>
  <c r="K22" i="1"/>
  <c r="AB22" i="1"/>
  <c r="AE22" i="1"/>
  <c r="F41" i="1"/>
  <c r="F38" i="1"/>
  <c r="F37" i="1"/>
  <c r="F42" i="1"/>
  <c r="F39" i="1"/>
  <c r="C42" i="1"/>
  <c r="N42" i="1"/>
  <c r="O37" i="1" s="1"/>
  <c r="F40" i="1"/>
  <c r="F36" i="1"/>
  <c r="K42" i="1"/>
  <c r="L41" i="1" s="1"/>
  <c r="C39" i="1"/>
  <c r="C36" i="1"/>
  <c r="L36" i="1" l="1"/>
  <c r="L38" i="1"/>
  <c r="O38" i="1"/>
  <c r="O41" i="1"/>
  <c r="C43" i="1"/>
  <c r="L37" i="1"/>
  <c r="O36" i="1"/>
  <c r="F43" i="1"/>
  <c r="O42" i="1" l="1"/>
  <c r="L42" i="1"/>
</calcChain>
</file>

<file path=xl/sharedStrings.xml><?xml version="1.0" encoding="utf-8"?>
<sst xmlns="http://schemas.openxmlformats.org/spreadsheetml/2006/main" count="337" uniqueCount="59">
  <si>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</si>
  <si>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</si>
  <si>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</si>
  <si>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</si>
  <si>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</si>
  <si>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</si>
  <si>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</si>
  <si>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</si>
  <si>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</si>
  <si>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</si>
  <si>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</si>
  <si>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</si>
  <si>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</si>
  <si>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Els lots es comptabilitzen com a contractes independents.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</si>
  <si>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</si>
  <si>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</si>
  <si>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</si>
  <si>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</si>
  <si>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</si>
  <si>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</si>
  <si>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</si>
  <si>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</si>
  <si>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</si>
  <si>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</si>
  <si>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</si>
  <si>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</si>
  <si>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</si>
  <si>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</si>
  <si>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</si>
  <si>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* No s'indiquen els contractes patrimonials (lloguer oficines, places aparcaments, etc.), ni IBIS, ni tributs, , etc.</t>
  </si>
  <si>
    <t xml:space="preserve">Gestió Serveis Públics/Concessions Serveis 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</si>
  <si>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</si>
  <si>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</si>
  <si>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Altres</t>
  </si>
  <si>
    <t>ENS:    INSTITUT MUNICIPAL DE L'HABITATGE I REHABILITACIÓ DE BARCELONA</t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</si>
  <si>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</si>
  <si>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</si>
  <si>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</si>
  <si>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</si>
  <si>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</si>
  <si>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 xml:space="preserve"> INSTITUT MUNICIPAL DE L'HABITATGE I REHABILITACIÓ DE BARCELONA</t>
  </si>
  <si>
    <t>Concessions de Serveis</t>
  </si>
  <si>
    <t>Privats de l'Administració</t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</si>
  <si>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</si>
  <si>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</si>
  <si>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</si>
  <si>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</si>
  <si>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</si>
  <si>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</si>
  <si>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</si>
  <si>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</si>
  <si>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</si>
  <si>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 xml:space="preserve">TERCER TRIMESTRE:     </t>
  </si>
  <si>
    <t>1 de juliol a 30 de setembre de 2018</t>
  </si>
  <si>
    <t>INSTITUT MUNICIPAL DE L'HABITATGE I REHABILITACIÓ DE BARCELONA</t>
  </si>
  <si>
    <t>QUART TRIMESTRE : 1 D'OCTUBRE A 31 DE DESEMBRE DE 2018</t>
  </si>
  <si>
    <t xml:space="preserve"> </t>
  </si>
  <si>
    <t xml:space="preserve"> Preu net (€)         (sense Iva)</t>
  </si>
  <si>
    <t>Total Preu (€)   (amb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</si>
</sst>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7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3" xfId="0" quotePrefix="1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2" fillId="2" borderId="0" xfId="0" applyFont="1" applyFill="1" applyAlignment="1"/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3" fillId="7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1" fillId="0" borderId="31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32" xfId="0" quotePrefix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3" fillId="0" borderId="27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9" fontId="4" fillId="0" borderId="7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1" fillId="0" borderId="41" xfId="0" quotePrefix="1" applyFont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right" vertical="center"/>
    </xf>
    <xf numFmtId="3" fontId="4" fillId="0" borderId="3" xfId="0" quotePrefix="1" applyNumberFormat="1" applyFont="1" applyBorder="1" applyAlignment="1">
      <alignment horizontal="right" vertical="center"/>
    </xf>
    <xf numFmtId="4" fontId="4" fillId="0" borderId="1" xfId="0" quotePrefix="1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21" xfId="1" applyNumberFormat="1" applyFont="1" applyBorder="1" applyAlignment="1">
      <alignment horizontal="center" vertical="center"/>
    </xf>
    <xf numFmtId="10" fontId="10" fillId="0" borderId="21" xfId="1" applyNumberFormat="1" applyFont="1" applyBorder="1" applyAlignment="1">
      <alignment horizontal="center" vertical="center"/>
    </xf>
    <xf numFmtId="10" fontId="10" fillId="0" borderId="22" xfId="1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1" fillId="0" borderId="36" xfId="0" quotePrefix="1" applyFont="1" applyBorder="1" applyAlignment="1">
      <alignment horizontal="center" vertical="center" wrapText="1"/>
    </xf>
    <xf numFmtId="3" fontId="4" fillId="0" borderId="43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0" fontId="4" fillId="0" borderId="7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9" xfId="0" quotePrefix="1" applyNumberFormat="1" applyFont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right" vertical="center"/>
    </xf>
    <xf numFmtId="10" fontId="3" fillId="0" borderId="46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5" fillId="0" borderId="32" xfId="0" quotePrefix="1" applyFont="1" applyBorder="1" applyAlignment="1">
      <alignment horizontal="center" vertical="center" wrapText="1"/>
    </xf>
    <xf numFmtId="3" fontId="4" fillId="0" borderId="43" xfId="0" applyNumberFormat="1" applyFont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Border="1" applyAlignment="1">
      <alignment vertical="center"/>
    </xf>
    <xf numFmtId="10" fontId="4" fillId="0" borderId="7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9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1" xfId="0" applyNumberFormat="1" applyFont="1" applyBorder="1" applyAlignment="1">
      <alignment vertical="center"/>
    </xf>
    <xf numFmtId="165" fontId="3" fillId="0" borderId="47" xfId="1" applyNumberFormat="1" applyFont="1" applyBorder="1" applyAlignment="1">
      <alignment vertical="center"/>
    </xf>
    <xf numFmtId="10" fontId="3" fillId="0" borderId="22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4" xfId="0" applyNumberFormat="1" applyFont="1" applyBorder="1" applyAlignment="1" applyProtection="1">
      <alignment horizontal="center" vertical="center"/>
    </xf>
    <xf numFmtId="10" fontId="3" fillId="0" borderId="21" xfId="1" applyNumberFormat="1" applyFont="1" applyBorder="1" applyAlignment="1" applyProtection="1">
      <alignment horizontal="center" vertical="center"/>
    </xf>
    <xf numFmtId="165" fontId="3" fillId="0" borderId="45" xfId="0" applyNumberFormat="1" applyFont="1" applyBorder="1" applyAlignment="1" applyProtection="1">
      <alignment horizontal="right" vertical="center"/>
    </xf>
    <xf numFmtId="10" fontId="3" fillId="0" borderId="46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3" fillId="3" borderId="2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0" fontId="4" fillId="0" borderId="5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right"/>
    </xf>
    <xf numFmtId="4" fontId="20" fillId="0" borderId="2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0" xfId="0" applyFont="1"/>
    <xf numFmtId="3" fontId="20" fillId="0" borderId="3" xfId="0" quotePrefix="1" applyNumberFormat="1" applyFont="1" applyBorder="1" applyAlignment="1">
      <alignment horizontal="center" vertical="center"/>
    </xf>
    <xf numFmtId="4" fontId="20" fillId="0" borderId="2" xfId="0" quotePrefix="1" applyNumberFormat="1" applyFont="1" applyFill="1" applyBorder="1" applyAlignment="1">
      <alignment horizontal="right"/>
    </xf>
    <xf numFmtId="165" fontId="20" fillId="0" borderId="1" xfId="0" applyNumberFormat="1" applyFont="1" applyBorder="1" applyAlignment="1">
      <alignment vertical="center"/>
    </xf>
    <xf numFmtId="3" fontId="4" fillId="0" borderId="3" xfId="0" quotePrefix="1" applyNumberFormat="1" applyFont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2" fontId="20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center" vertical="center"/>
    </xf>
    <xf numFmtId="9" fontId="21" fillId="0" borderId="8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right" vertical="center"/>
    </xf>
    <xf numFmtId="10" fontId="21" fillId="0" borderId="7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1" fontId="21" fillId="0" borderId="1" xfId="0" applyNumberFormat="1" applyFont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10" fontId="4" fillId="0" borderId="1" xfId="1" applyNumberFormat="1" applyFont="1" applyBorder="1" applyAlignment="1">
      <alignment vertical="center"/>
    </xf>
    <xf numFmtId="10" fontId="4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/>
    <xf numFmtId="165" fontId="4" fillId="0" borderId="1" xfId="0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10" fontId="4" fillId="0" borderId="6" xfId="1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10" fontId="3" fillId="0" borderId="21" xfId="1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1785668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38044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160128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4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="70" zoomScaleNormal="70" workbookViewId="0">
      <selection activeCell="C18" sqref="C18"/>
    </sheetView>
  </sheetViews>
  <sheetFormatPr defaultColWidth="9.125" defaultRowHeight="14.3" x14ac:dyDescent="0.25"/>
  <cols>
    <col min="1" max="1" width="34.625" customWidth="1"/>
    <col min="2" max="2" width="11.625" style="7" customWidth="1"/>
    <col min="3" max="3" width="12.75" customWidth="1"/>
    <col min="4" max="4" width="19.125" customWidth="1"/>
    <col min="5" max="5" width="18.125" customWidth="1"/>
    <col min="6" max="6" width="11.375" customWidth="1"/>
    <col min="7" max="7" width="10.875" customWidth="1"/>
    <col min="8" max="8" width="12.875" style="7" customWidth="1"/>
    <col min="9" max="9" width="17.25" customWidth="1"/>
    <col min="10" max="10" width="20" customWidth="1"/>
    <col min="11" max="11" width="13.875" customWidth="1"/>
    <col min="12" max="12" width="16.625" customWidth="1"/>
    <col min="13" max="13" width="19.375" customWidth="1"/>
    <col min="14" max="14" width="18.875" style="7" customWidth="1"/>
    <col min="15" max="15" width="19.7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9" customWidth="1"/>
    <col min="25" max="25" width="17.25" customWidth="1"/>
    <col min="26" max="26" width="9.75" customWidth="1"/>
    <col min="27" max="27" width="9.125" customWidth="1"/>
    <col min="28" max="28" width="10.875" customWidth="1"/>
    <col min="29" max="29" width="18.125" customWidth="1"/>
    <col min="30" max="30" width="18.875" customWidth="1"/>
    <col min="31" max="31" width="10.875" customWidth="1"/>
    <col min="33" max="33" width="13" bestFit="1" customWidth="1"/>
  </cols>
  <sheetData>
    <row r="1" spans="1:33" ht="14.95" x14ac:dyDescent="0.25">
      <c r="A1" s="1"/>
      <c r="B1" s="6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4.95" x14ac:dyDescent="0.25">
      <c r="A2" s="1"/>
      <c r="B2" s="6"/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4.95" x14ac:dyDescent="0.25">
      <c r="A3" s="1"/>
      <c r="B3" s="6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3" s="1" customFormat="1" ht="14.95" x14ac:dyDescent="0.25">
      <c r="B4" s="6"/>
      <c r="H4" s="6"/>
      <c r="N4" s="6"/>
    </row>
    <row r="5" spans="1:33" s="1" customFormat="1" ht="14.95" x14ac:dyDescent="0.25">
      <c r="B5" s="6"/>
      <c r="H5" s="6"/>
      <c r="N5" s="6"/>
    </row>
    <row r="6" spans="1:33" s="1" customFormat="1" ht="30.75" customHeight="1" x14ac:dyDescent="0.25">
      <c r="A6" s="15" t="s">
        <v>15</v>
      </c>
      <c r="B6" s="6"/>
      <c r="H6" s="6"/>
      <c r="N6" s="6"/>
    </row>
    <row r="7" spans="1:33" s="1" customFormat="1" ht="6.8" customHeight="1" x14ac:dyDescent="0.25">
      <c r="A7" s="2"/>
      <c r="B7" s="6"/>
      <c r="H7" s="6"/>
      <c r="N7" s="6"/>
    </row>
    <row r="8" spans="1:33" s="1" customFormat="1" ht="24.8" customHeight="1" x14ac:dyDescent="0.3">
      <c r="A8" s="12" t="s">
        <v>14</v>
      </c>
      <c r="B8" s="13"/>
      <c r="C8" s="14"/>
      <c r="D8" s="14"/>
      <c r="E8" s="14"/>
      <c r="F8" s="14"/>
      <c r="G8" s="8"/>
      <c r="H8" s="6"/>
      <c r="J8" s="14"/>
      <c r="K8" s="14"/>
      <c r="L8" s="14"/>
      <c r="N8" s="6"/>
      <c r="P8" s="14"/>
      <c r="Q8" s="14"/>
      <c r="R8" s="14"/>
      <c r="V8" s="14"/>
      <c r="W8" s="14"/>
      <c r="X8" s="14"/>
      <c r="AC8" s="14"/>
      <c r="AD8" s="14"/>
      <c r="AE8" s="14"/>
    </row>
    <row r="9" spans="1:33" s="1" customFormat="1" ht="34.5" customHeight="1" x14ac:dyDescent="0.25">
      <c r="A9" s="172" t="s">
        <v>34</v>
      </c>
      <c r="B9" s="172"/>
      <c r="C9" s="172"/>
      <c r="D9" s="172"/>
      <c r="E9" s="172"/>
      <c r="F9" s="45"/>
      <c r="H9" s="6"/>
      <c r="L9" s="45"/>
      <c r="N9" s="6"/>
      <c r="R9" s="45"/>
      <c r="X9" s="45"/>
      <c r="AE9" s="45"/>
    </row>
    <row r="10" spans="1:33" ht="26.35" customHeight="1" thickBot="1" x14ac:dyDescent="0.3">
      <c r="A10" s="1"/>
      <c r="B10" s="6"/>
      <c r="C10" s="1"/>
      <c r="D10" s="1"/>
      <c r="E10" s="1"/>
      <c r="F10" s="1"/>
      <c r="G10" s="1"/>
      <c r="H10" s="6"/>
      <c r="I10" s="1"/>
      <c r="J10" s="1"/>
      <c r="K10" s="1"/>
      <c r="L10" s="1"/>
      <c r="M10" s="1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3" ht="39.1" customHeight="1" thickBot="1" x14ac:dyDescent="0.3">
      <c r="A11" s="3"/>
      <c r="B11" s="176" t="s">
        <v>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</row>
    <row r="12" spans="1:33" ht="44.35" customHeight="1" thickBot="1" x14ac:dyDescent="0.3">
      <c r="A12" s="173" t="s">
        <v>12</v>
      </c>
      <c r="B12" s="182" t="s">
        <v>5</v>
      </c>
      <c r="C12" s="183"/>
      <c r="D12" s="183"/>
      <c r="E12" s="183"/>
      <c r="F12" s="184"/>
      <c r="G12" s="185" t="s">
        <v>3</v>
      </c>
      <c r="H12" s="186"/>
      <c r="I12" s="186"/>
      <c r="J12" s="186"/>
      <c r="K12" s="187"/>
      <c r="L12" s="194" t="s">
        <v>4</v>
      </c>
      <c r="M12" s="195"/>
      <c r="N12" s="195"/>
      <c r="O12" s="195"/>
      <c r="P12" s="50"/>
      <c r="Q12" s="188" t="s">
        <v>25</v>
      </c>
      <c r="R12" s="189"/>
      <c r="S12" s="189"/>
      <c r="T12" s="189"/>
      <c r="U12" s="190"/>
      <c r="V12" s="191" t="s">
        <v>6</v>
      </c>
      <c r="W12" s="191"/>
      <c r="X12" s="191"/>
      <c r="Y12" s="191"/>
      <c r="Z12" s="191"/>
      <c r="AA12" s="192" t="s">
        <v>33</v>
      </c>
      <c r="AB12" s="192"/>
      <c r="AC12" s="192"/>
      <c r="AD12" s="192"/>
      <c r="AE12" s="193"/>
    </row>
    <row r="13" spans="1:33" ht="39.1" customHeight="1" thickBot="1" x14ac:dyDescent="0.3">
      <c r="A13" s="174"/>
      <c r="B13" s="61" t="s">
        <v>8</v>
      </c>
      <c r="C13" s="62" t="s">
        <v>9</v>
      </c>
      <c r="D13" s="63" t="s">
        <v>31</v>
      </c>
      <c r="E13" s="64" t="s">
        <v>32</v>
      </c>
      <c r="F13" s="65" t="s">
        <v>17</v>
      </c>
      <c r="G13" s="66" t="s">
        <v>8</v>
      </c>
      <c r="H13" s="62" t="s">
        <v>9</v>
      </c>
      <c r="I13" s="63" t="s">
        <v>31</v>
      </c>
      <c r="J13" s="64" t="s">
        <v>28</v>
      </c>
      <c r="K13" s="65" t="s">
        <v>17</v>
      </c>
      <c r="L13" s="66" t="s">
        <v>8</v>
      </c>
      <c r="M13" s="62" t="s">
        <v>9</v>
      </c>
      <c r="N13" s="63" t="s">
        <v>31</v>
      </c>
      <c r="O13" s="64" t="s">
        <v>26</v>
      </c>
      <c r="P13" s="65" t="s">
        <v>17</v>
      </c>
      <c r="Q13" s="66" t="s">
        <v>8</v>
      </c>
      <c r="R13" s="62" t="s">
        <v>9</v>
      </c>
      <c r="S13" s="63" t="s">
        <v>27</v>
      </c>
      <c r="T13" s="64" t="s">
        <v>28</v>
      </c>
      <c r="U13" s="65" t="s">
        <v>17</v>
      </c>
      <c r="V13" s="66" t="s">
        <v>8</v>
      </c>
      <c r="W13" s="62" t="s">
        <v>9</v>
      </c>
      <c r="X13" s="63" t="s">
        <v>27</v>
      </c>
      <c r="Y13" s="64" t="s">
        <v>28</v>
      </c>
      <c r="Z13" s="65" t="s">
        <v>17</v>
      </c>
      <c r="AA13" s="66" t="s">
        <v>8</v>
      </c>
      <c r="AB13" s="62" t="s">
        <v>9</v>
      </c>
      <c r="AC13" s="63" t="s">
        <v>27</v>
      </c>
      <c r="AD13" s="64" t="s">
        <v>28</v>
      </c>
      <c r="AE13" s="65" t="s">
        <v>17</v>
      </c>
    </row>
    <row r="14" spans="1:33" s="20" customFormat="1" ht="36" customHeight="1" x14ac:dyDescent="0.25">
      <c r="A14" s="51" t="s">
        <v>0</v>
      </c>
      <c r="B14" s="55">
        <v>1</v>
      </c>
      <c r="C14" s="82">
        <f>B14/$B$22</f>
        <v>0.05</v>
      </c>
      <c r="D14" s="69">
        <v>902564.21</v>
      </c>
      <c r="E14" s="57">
        <v>1092102.69</v>
      </c>
      <c r="F14" s="84">
        <f>E14/E22</f>
        <v>0.85292067090366974</v>
      </c>
      <c r="G14" s="55">
        <v>1</v>
      </c>
      <c r="H14" s="82">
        <f>G14/$G$22</f>
        <v>1.7391304347826088E-3</v>
      </c>
      <c r="I14" s="69">
        <v>181350</v>
      </c>
      <c r="J14" s="57">
        <v>219433.5</v>
      </c>
      <c r="K14" s="84">
        <f>J14/$J$22</f>
        <v>5.8817061594880392E-2</v>
      </c>
      <c r="L14" s="55"/>
      <c r="M14" s="82">
        <f>L14/$L$22</f>
        <v>0</v>
      </c>
      <c r="N14" s="56"/>
      <c r="O14" s="57"/>
      <c r="P14" s="84">
        <f>O14/$O$22</f>
        <v>0</v>
      </c>
      <c r="Q14" s="59"/>
      <c r="R14" s="56"/>
      <c r="S14" s="56"/>
      <c r="T14" s="60"/>
      <c r="U14" s="59"/>
      <c r="V14" s="56"/>
      <c r="W14" s="56"/>
      <c r="X14" s="60"/>
      <c r="Y14" s="58"/>
      <c r="Z14" s="59"/>
      <c r="AA14" s="88"/>
      <c r="AB14" s="82"/>
      <c r="AC14" s="60"/>
      <c r="AD14" s="69"/>
      <c r="AE14" s="82">
        <f>AD14/$AD$22</f>
        <v>0</v>
      </c>
      <c r="AF14" s="71"/>
      <c r="AG14" s="73"/>
    </row>
    <row r="15" spans="1:33" s="20" customFormat="1" ht="36" customHeight="1" x14ac:dyDescent="0.25">
      <c r="A15" s="52" t="s">
        <v>22</v>
      </c>
      <c r="B15" s="9"/>
      <c r="C15" s="82"/>
      <c r="D15" s="67"/>
      <c r="E15" s="25"/>
      <c r="F15" s="85"/>
      <c r="G15" s="9"/>
      <c r="H15" s="82"/>
      <c r="I15" s="67"/>
      <c r="J15" s="25"/>
      <c r="K15" s="84">
        <f>J15/$J$22</f>
        <v>0</v>
      </c>
      <c r="L15" s="9"/>
      <c r="M15" s="82">
        <f>L15/$L$22</f>
        <v>0</v>
      </c>
      <c r="N15" s="16"/>
      <c r="O15" s="25"/>
      <c r="P15" s="84">
        <f>O15/$O$22</f>
        <v>0</v>
      </c>
      <c r="Q15" s="19"/>
      <c r="R15" s="16"/>
      <c r="S15" s="16"/>
      <c r="T15" s="17"/>
      <c r="U15" s="19"/>
      <c r="V15" s="16"/>
      <c r="W15" s="16"/>
      <c r="X15" s="17"/>
      <c r="Y15" s="18"/>
      <c r="Z15" s="19"/>
      <c r="AA15" s="89"/>
      <c r="AB15" s="82"/>
      <c r="AC15" s="17"/>
      <c r="AD15" s="67"/>
      <c r="AE15" s="82">
        <f>AD15/$AD$22</f>
        <v>0</v>
      </c>
      <c r="AF15" s="71"/>
      <c r="AG15" s="73"/>
    </row>
    <row r="16" spans="1:33" s="20" customFormat="1" ht="36" customHeight="1" x14ac:dyDescent="0.25">
      <c r="A16" s="52" t="s">
        <v>23</v>
      </c>
      <c r="B16" s="9"/>
      <c r="C16" s="82"/>
      <c r="D16" s="67"/>
      <c r="E16" s="25"/>
      <c r="F16" s="85"/>
      <c r="G16" s="9"/>
      <c r="H16" s="82"/>
      <c r="I16" s="67"/>
      <c r="J16" s="25"/>
      <c r="K16" s="84">
        <f>J16/$J$22</f>
        <v>0</v>
      </c>
      <c r="L16" s="9"/>
      <c r="M16" s="82">
        <f>L16/$L$22</f>
        <v>0</v>
      </c>
      <c r="N16" s="16"/>
      <c r="O16" s="25"/>
      <c r="P16" s="84">
        <f>O16/$O$22</f>
        <v>0</v>
      </c>
      <c r="Q16" s="19"/>
      <c r="R16" s="16"/>
      <c r="S16" s="16"/>
      <c r="T16" s="17"/>
      <c r="U16" s="19"/>
      <c r="V16" s="16"/>
      <c r="W16" s="16"/>
      <c r="X16" s="17"/>
      <c r="Y16" s="18"/>
      <c r="Z16" s="19"/>
      <c r="AA16" s="89"/>
      <c r="AB16" s="82"/>
      <c r="AC16" s="17"/>
      <c r="AD16" s="67"/>
      <c r="AE16" s="82">
        <f>AD16/$AD$22</f>
        <v>0</v>
      </c>
      <c r="AF16" s="71"/>
      <c r="AG16" s="73"/>
    </row>
    <row r="17" spans="1:33" s="20" customFormat="1" ht="36" customHeight="1" x14ac:dyDescent="0.25">
      <c r="A17" s="52" t="s">
        <v>1</v>
      </c>
      <c r="B17" s="9"/>
      <c r="C17" s="82"/>
      <c r="D17" s="67"/>
      <c r="E17" s="25"/>
      <c r="F17" s="85"/>
      <c r="G17" s="9">
        <v>1</v>
      </c>
      <c r="H17" s="82"/>
      <c r="I17" s="67">
        <v>1384464.83</v>
      </c>
      <c r="J17" s="67">
        <v>1675202.44</v>
      </c>
      <c r="K17" s="84">
        <f>J17/$J$22</f>
        <v>0.44902207319016429</v>
      </c>
      <c r="L17" s="9"/>
      <c r="M17" s="82">
        <f>L17/$L$22</f>
        <v>0</v>
      </c>
      <c r="N17" s="16"/>
      <c r="O17" s="25"/>
      <c r="P17" s="84">
        <f>O17/$O$22</f>
        <v>0</v>
      </c>
      <c r="Q17" s="19"/>
      <c r="R17" s="16"/>
      <c r="S17" s="16"/>
      <c r="T17" s="17"/>
      <c r="U17" s="19"/>
      <c r="V17" s="16"/>
      <c r="W17" s="16"/>
      <c r="X17" s="17"/>
      <c r="Y17" s="18"/>
      <c r="Z17" s="19"/>
      <c r="AA17" s="89"/>
      <c r="AB17" s="82"/>
      <c r="AC17" s="17"/>
      <c r="AD17" s="67"/>
      <c r="AE17" s="82">
        <f>AD17/$AD$22</f>
        <v>0</v>
      </c>
      <c r="AF17" s="71"/>
      <c r="AG17" s="73"/>
    </row>
    <row r="18" spans="1:33" s="20" customFormat="1" ht="36" customHeight="1" x14ac:dyDescent="0.25">
      <c r="A18" s="52" t="s">
        <v>16</v>
      </c>
      <c r="B18" s="10"/>
      <c r="C18" s="82"/>
      <c r="D18" s="67"/>
      <c r="E18" s="99"/>
      <c r="F18" s="85"/>
      <c r="G18" s="10">
        <v>7</v>
      </c>
      <c r="H18" s="82"/>
      <c r="I18" s="67">
        <v>806709.08</v>
      </c>
      <c r="J18" s="99">
        <v>976117.99</v>
      </c>
      <c r="K18" s="84">
        <f>J18/$J$22</f>
        <v>0.26163913869897187</v>
      </c>
      <c r="L18" s="10"/>
      <c r="M18" s="82">
        <f>L18/$L$22</f>
        <v>0</v>
      </c>
      <c r="N18" s="16"/>
      <c r="O18" s="99"/>
      <c r="P18" s="84">
        <f>O18/$O$22</f>
        <v>0</v>
      </c>
      <c r="Q18" s="100"/>
      <c r="R18" s="16"/>
      <c r="S18" s="16"/>
      <c r="T18" s="101"/>
      <c r="U18" s="100"/>
      <c r="V18" s="16"/>
      <c r="W18" s="16"/>
      <c r="X18" s="101"/>
      <c r="Y18" s="18"/>
      <c r="Z18" s="100"/>
      <c r="AA18" s="89"/>
      <c r="AB18" s="82"/>
      <c r="AC18" s="101"/>
      <c r="AD18" s="67"/>
      <c r="AE18" s="82">
        <f>AD18/$AD$22</f>
        <v>0</v>
      </c>
      <c r="AF18" s="71"/>
      <c r="AG18" s="73"/>
    </row>
    <row r="19" spans="1:33" s="20" customFormat="1" ht="36" customHeight="1" x14ac:dyDescent="0.25">
      <c r="A19" s="53" t="s">
        <v>46</v>
      </c>
      <c r="B19" s="10"/>
      <c r="C19" s="82"/>
      <c r="D19" s="67"/>
      <c r="E19" s="99"/>
      <c r="F19" s="85"/>
      <c r="G19" s="10"/>
      <c r="H19" s="82"/>
      <c r="I19" s="67"/>
      <c r="J19" s="99"/>
      <c r="K19" s="84"/>
      <c r="L19" s="10"/>
      <c r="M19" s="82"/>
      <c r="N19" s="16"/>
      <c r="O19" s="99"/>
      <c r="P19" s="84"/>
      <c r="Q19" s="100"/>
      <c r="R19" s="16"/>
      <c r="S19" s="16"/>
      <c r="T19" s="101"/>
      <c r="U19" s="100"/>
      <c r="V19" s="16"/>
      <c r="W19" s="16"/>
      <c r="X19" s="101"/>
      <c r="Y19" s="18"/>
      <c r="Z19" s="100"/>
      <c r="AA19" s="89"/>
      <c r="AB19" s="82"/>
      <c r="AC19" s="101"/>
      <c r="AD19" s="67"/>
      <c r="AE19" s="82"/>
      <c r="AF19" s="71"/>
      <c r="AG19" s="73"/>
    </row>
    <row r="20" spans="1:33" s="20" customFormat="1" ht="36" customHeight="1" x14ac:dyDescent="0.25">
      <c r="A20" s="53" t="s">
        <v>24</v>
      </c>
      <c r="B20" s="9"/>
      <c r="C20" s="82"/>
      <c r="D20" s="67"/>
      <c r="E20" s="102"/>
      <c r="F20" s="85"/>
      <c r="G20" s="9"/>
      <c r="H20" s="82"/>
      <c r="I20" s="67"/>
      <c r="J20" s="102"/>
      <c r="K20" s="84">
        <f>J20/$J$22</f>
        <v>0</v>
      </c>
      <c r="L20" s="9"/>
      <c r="M20" s="82">
        <f>L20/$L$22</f>
        <v>0</v>
      </c>
      <c r="N20" s="16"/>
      <c r="O20" s="102"/>
      <c r="P20" s="84">
        <f>O20/$O$22</f>
        <v>0</v>
      </c>
      <c r="Q20" s="19"/>
      <c r="R20" s="16"/>
      <c r="S20" s="16"/>
      <c r="T20" s="67"/>
      <c r="U20" s="19"/>
      <c r="V20" s="16"/>
      <c r="W20" s="16"/>
      <c r="X20" s="67"/>
      <c r="Y20" s="18"/>
      <c r="Z20" s="19"/>
      <c r="AA20" s="89"/>
      <c r="AB20" s="82"/>
      <c r="AC20" s="67"/>
      <c r="AD20" s="67"/>
      <c r="AE20" s="82">
        <f>AD20/$AD$22</f>
        <v>0</v>
      </c>
      <c r="AF20" s="71"/>
      <c r="AG20" s="73"/>
    </row>
    <row r="21" spans="1:33" s="20" customFormat="1" ht="39.9" customHeight="1" x14ac:dyDescent="0.25">
      <c r="A21" s="52" t="s">
        <v>11</v>
      </c>
      <c r="B21" s="9">
        <v>19</v>
      </c>
      <c r="C21" s="82">
        <f t="shared" ref="C21" si="0">B21/$B$22</f>
        <v>0.95</v>
      </c>
      <c r="D21" s="67">
        <v>155639.95867768597</v>
      </c>
      <c r="E21" s="25">
        <v>188324.35</v>
      </c>
      <c r="F21" s="86">
        <f>E21/E22</f>
        <v>0.14707932909633023</v>
      </c>
      <c r="G21" s="9">
        <v>566</v>
      </c>
      <c r="H21" s="82">
        <f t="shared" ref="H21" si="1">G21/$G$22</f>
        <v>0.98434782608695648</v>
      </c>
      <c r="I21" s="67">
        <v>710765.10743801657</v>
      </c>
      <c r="J21" s="25">
        <v>860025.78</v>
      </c>
      <c r="K21" s="84">
        <f>J21/$J$22</f>
        <v>0.23052172651598346</v>
      </c>
      <c r="L21" s="9">
        <v>75</v>
      </c>
      <c r="M21" s="82">
        <f>L21/$L$22</f>
        <v>1</v>
      </c>
      <c r="N21" s="67">
        <f>O21/1.21</f>
        <v>122669.73553719009</v>
      </c>
      <c r="O21" s="25">
        <v>148430.38</v>
      </c>
      <c r="P21" s="84">
        <f>O21/$O$22</f>
        <v>1</v>
      </c>
      <c r="Q21" s="19"/>
      <c r="R21" s="16"/>
      <c r="S21" s="16"/>
      <c r="T21" s="17"/>
      <c r="U21" s="19"/>
      <c r="V21" s="16"/>
      <c r="W21" s="16"/>
      <c r="X21" s="17"/>
      <c r="Y21" s="18"/>
      <c r="Z21" s="19"/>
      <c r="AA21" s="90">
        <v>73</v>
      </c>
      <c r="AB21" s="82">
        <f t="shared" ref="AB21" si="2">AA21/$AA$22</f>
        <v>1</v>
      </c>
      <c r="AC21" s="91">
        <f>AD21/1.21</f>
        <v>210196.28925619836</v>
      </c>
      <c r="AD21" s="92">
        <v>254337.51</v>
      </c>
      <c r="AE21" s="82">
        <f>AD21/$AD$22</f>
        <v>1</v>
      </c>
      <c r="AF21" s="71"/>
      <c r="AG21" s="73"/>
    </row>
    <row r="22" spans="1:33" s="4" customFormat="1" ht="32.950000000000003" customHeight="1" thickBot="1" x14ac:dyDescent="0.3">
      <c r="A22" s="54" t="s">
        <v>2</v>
      </c>
      <c r="B22" s="11">
        <f>SUM(B14:B21)</f>
        <v>20</v>
      </c>
      <c r="C22" s="87">
        <f>SUM(C14:C21)</f>
        <v>1</v>
      </c>
      <c r="D22" s="83">
        <f t="shared" ref="D22:AE22" si="3">SUM(D14:D21)</f>
        <v>1058204.168677686</v>
      </c>
      <c r="E22" s="83">
        <f t="shared" si="3"/>
        <v>1280427.04</v>
      </c>
      <c r="F22" s="68">
        <f t="shared" si="3"/>
        <v>1</v>
      </c>
      <c r="G22" s="11">
        <f t="shared" si="3"/>
        <v>575</v>
      </c>
      <c r="H22" s="87">
        <f t="shared" si="3"/>
        <v>0.98608695652173906</v>
      </c>
      <c r="I22" s="70">
        <f t="shared" si="3"/>
        <v>3083289.0174380168</v>
      </c>
      <c r="J22" s="70">
        <f t="shared" si="3"/>
        <v>3730779.71</v>
      </c>
      <c r="K22" s="68">
        <f t="shared" si="3"/>
        <v>1</v>
      </c>
      <c r="L22" s="11">
        <f t="shared" si="3"/>
        <v>75</v>
      </c>
      <c r="M22" s="68">
        <f t="shared" si="3"/>
        <v>1</v>
      </c>
      <c r="N22" s="83">
        <f t="shared" si="3"/>
        <v>122669.73553719009</v>
      </c>
      <c r="O22" s="83">
        <f t="shared" si="3"/>
        <v>148430.38</v>
      </c>
      <c r="P22" s="68">
        <f t="shared" si="3"/>
        <v>1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73</v>
      </c>
      <c r="AB22" s="68">
        <f t="shared" si="3"/>
        <v>1</v>
      </c>
      <c r="AC22" s="93">
        <f t="shared" si="3"/>
        <v>210196.28925619836</v>
      </c>
      <c r="AD22" s="93">
        <f t="shared" si="3"/>
        <v>254337.51</v>
      </c>
      <c r="AE22" s="68">
        <f t="shared" si="3"/>
        <v>1</v>
      </c>
      <c r="AF22" s="72"/>
      <c r="AG22" s="74"/>
    </row>
    <row r="23" spans="1:33" s="1" customFormat="1" ht="18.7" customHeight="1" x14ac:dyDescent="0.25">
      <c r="B23" s="6"/>
      <c r="H23" s="6"/>
      <c r="N23" s="6"/>
    </row>
    <row r="24" spans="1:33" s="47" customFormat="1" ht="19.55" customHeight="1" x14ac:dyDescent="0.25">
      <c r="A24" s="175" t="s">
        <v>13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24"/>
      <c r="N24" s="23"/>
      <c r="O24" s="23"/>
      <c r="P24" s="23"/>
      <c r="Q24" s="23"/>
      <c r="R24" s="23"/>
      <c r="S24" s="23"/>
      <c r="T24" s="23"/>
      <c r="U24" s="23"/>
      <c r="V24" s="46"/>
      <c r="W24" s="46"/>
      <c r="X24" s="46"/>
      <c r="AC24" s="46"/>
      <c r="AD24" s="46"/>
      <c r="AE24" s="46"/>
    </row>
    <row r="25" spans="1:33" s="47" customFormat="1" ht="21.1" customHeight="1" x14ac:dyDescent="0.25">
      <c r="A25" s="175" t="s">
        <v>29</v>
      </c>
      <c r="B25" s="175"/>
      <c r="C25" s="175"/>
      <c r="D25" s="175"/>
      <c r="E25" s="175"/>
      <c r="F25" s="175"/>
      <c r="G25" s="175"/>
      <c r="H25" s="175"/>
      <c r="I25" s="42"/>
      <c r="J25" s="42"/>
      <c r="K25" s="42"/>
      <c r="L25" s="40"/>
      <c r="M25" s="24"/>
      <c r="N25" s="23"/>
      <c r="O25" s="23"/>
      <c r="P25" s="42"/>
      <c r="Q25" s="42"/>
      <c r="R25" s="40"/>
      <c r="S25" s="23"/>
      <c r="T25" s="23"/>
      <c r="U25" s="23"/>
      <c r="V25" s="46"/>
      <c r="W25" s="46"/>
      <c r="X25" s="46"/>
      <c r="AC25" s="46"/>
      <c r="AD25" s="46"/>
      <c r="AE25" s="46"/>
    </row>
    <row r="26" spans="1:33" s="48" customFormat="1" ht="14.95" x14ac:dyDescent="0.25">
      <c r="A26" s="40"/>
      <c r="B26" s="40"/>
      <c r="C26" s="40"/>
      <c r="D26" s="40"/>
      <c r="E26" s="40"/>
      <c r="F26" s="40"/>
      <c r="G26" s="41"/>
      <c r="H26" s="41"/>
      <c r="I26" s="42"/>
      <c r="J26" s="42"/>
      <c r="K26" s="42"/>
      <c r="L26" s="40"/>
      <c r="M26" s="24"/>
      <c r="N26" s="23"/>
      <c r="O26" s="23"/>
      <c r="P26" s="42"/>
      <c r="Q26" s="42"/>
      <c r="R26" s="40"/>
      <c r="S26" s="23"/>
      <c r="T26" s="23"/>
      <c r="U26" s="23"/>
      <c r="V26" s="46"/>
      <c r="W26" s="46"/>
      <c r="X26" s="46"/>
      <c r="Y26" s="47"/>
      <c r="Z26" s="47"/>
      <c r="AA26" s="47"/>
      <c r="AB26" s="47"/>
      <c r="AC26" s="46"/>
      <c r="AD26" s="46"/>
      <c r="AE26" s="46"/>
    </row>
    <row r="27" spans="1:33" s="22" customFormat="1" ht="18.7" customHeight="1" x14ac:dyDescent="0.25">
      <c r="A27" s="40"/>
      <c r="B27" s="40"/>
      <c r="C27" s="40"/>
      <c r="D27" s="40"/>
      <c r="E27" s="40"/>
      <c r="F27" s="40"/>
      <c r="G27" s="41"/>
      <c r="H27" s="41"/>
      <c r="I27" s="42"/>
      <c r="J27" s="42"/>
      <c r="K27" s="42"/>
      <c r="L27" s="40"/>
      <c r="M27" s="24"/>
      <c r="N27" s="23"/>
      <c r="O27" s="23"/>
      <c r="P27" s="42"/>
      <c r="Q27" s="42"/>
      <c r="R27" s="40"/>
      <c r="S27" s="23"/>
      <c r="T27" s="23"/>
      <c r="U27" s="23"/>
      <c r="V27" s="23"/>
      <c r="W27" s="23"/>
      <c r="X27" s="23"/>
      <c r="Y27" s="47"/>
      <c r="Z27" s="47"/>
      <c r="AA27" s="47"/>
      <c r="AB27" s="47"/>
      <c r="AC27" s="23"/>
      <c r="AD27" s="23"/>
      <c r="AE27" s="23"/>
    </row>
    <row r="28" spans="1:33" s="22" customFormat="1" ht="18" customHeight="1" x14ac:dyDescent="0.25">
      <c r="A28" s="40"/>
      <c r="B28" s="40"/>
      <c r="C28" s="40"/>
      <c r="D28" s="40"/>
      <c r="E28" s="40"/>
      <c r="F28" s="40"/>
      <c r="G28" s="41"/>
      <c r="H28" s="41"/>
      <c r="I28" s="42"/>
      <c r="J28" s="42"/>
      <c r="K28" s="42"/>
      <c r="L28" s="40"/>
      <c r="M28" s="24"/>
      <c r="N28" s="23"/>
      <c r="O28" s="23"/>
      <c r="P28" s="42"/>
      <c r="Q28" s="42"/>
      <c r="R28" s="40"/>
      <c r="S28" s="23"/>
      <c r="T28" s="23"/>
      <c r="U28" s="23"/>
      <c r="V28" s="42"/>
      <c r="W28" s="42"/>
      <c r="X28" s="40"/>
      <c r="Y28" s="47"/>
      <c r="Z28" s="47"/>
      <c r="AA28" s="47"/>
      <c r="AB28" s="47"/>
      <c r="AC28" s="42"/>
      <c r="AD28" s="42"/>
      <c r="AE28" s="40"/>
    </row>
    <row r="29" spans="1:33" s="22" customFormat="1" ht="18" customHeight="1" x14ac:dyDescent="0.25">
      <c r="A29" s="40"/>
      <c r="B29" s="40"/>
      <c r="C29" s="40"/>
      <c r="D29" s="40"/>
      <c r="E29" s="40"/>
      <c r="F29" s="40"/>
      <c r="G29" s="41"/>
      <c r="H29" s="41"/>
      <c r="I29" s="42"/>
      <c r="J29" s="42"/>
      <c r="K29" s="42"/>
      <c r="L29" s="40"/>
      <c r="M29" s="24"/>
      <c r="N29" s="23"/>
      <c r="O29" s="23"/>
      <c r="P29" s="42"/>
      <c r="Q29" s="42"/>
      <c r="R29" s="40"/>
      <c r="S29" s="23"/>
      <c r="T29" s="23"/>
      <c r="U29" s="23"/>
      <c r="V29" s="42"/>
      <c r="W29" s="42"/>
      <c r="X29" s="40"/>
      <c r="Y29" s="47"/>
      <c r="Z29" s="47"/>
      <c r="AA29" s="47"/>
      <c r="AB29" s="47"/>
      <c r="AC29" s="42"/>
      <c r="AD29" s="42"/>
      <c r="AE29" s="40"/>
    </row>
    <row r="30" spans="1:33" s="22" customFormat="1" ht="18" customHeight="1" x14ac:dyDescent="0.25">
      <c r="A30" s="1"/>
      <c r="B30" s="6"/>
      <c r="C30" s="1"/>
      <c r="D30" s="1"/>
      <c r="E30" s="1"/>
      <c r="F30" s="1"/>
      <c r="G30" s="1"/>
      <c r="H30" s="6"/>
      <c r="I30" s="1"/>
      <c r="J30" s="1"/>
      <c r="K30" s="1"/>
      <c r="L30" s="1"/>
      <c r="M30" s="1"/>
      <c r="N30" s="6"/>
      <c r="O30" s="1"/>
      <c r="P30" s="1"/>
      <c r="Q30" s="1"/>
      <c r="R30" s="1"/>
      <c r="S30" s="1"/>
      <c r="T30" s="1"/>
      <c r="U30" s="49"/>
      <c r="V30" s="42"/>
      <c r="W30" s="42"/>
      <c r="X30" s="40"/>
      <c r="Y30" s="47"/>
      <c r="Z30" s="47"/>
      <c r="AA30" s="47"/>
      <c r="AB30" s="47"/>
      <c r="AC30" s="42"/>
      <c r="AD30" s="42"/>
      <c r="AE30" s="40"/>
    </row>
    <row r="31" spans="1:33" s="21" customFormat="1" ht="18" customHeight="1" x14ac:dyDescent="0.25">
      <c r="A31" s="1"/>
      <c r="B31" s="6"/>
      <c r="C31" s="1"/>
      <c r="D31" s="1"/>
      <c r="E31" s="1"/>
      <c r="F31" s="1"/>
      <c r="G31" s="1"/>
      <c r="H31" s="6"/>
      <c r="I31" s="1"/>
      <c r="J31" s="1"/>
      <c r="K31" s="1"/>
      <c r="L31" s="1"/>
      <c r="M31" s="1"/>
      <c r="N31" s="6"/>
      <c r="O31" s="1"/>
      <c r="P31" s="1"/>
      <c r="Q31" s="1"/>
      <c r="R31" s="1"/>
      <c r="S31" s="1"/>
      <c r="T31" s="1"/>
      <c r="U31" s="49"/>
      <c r="V31" s="42"/>
      <c r="W31" s="42"/>
      <c r="X31" s="40"/>
      <c r="Y31" s="47"/>
      <c r="Z31" s="47"/>
      <c r="AA31" s="47"/>
      <c r="AB31" s="47"/>
      <c r="AC31" s="42"/>
      <c r="AD31" s="42"/>
      <c r="AE31" s="40"/>
    </row>
    <row r="32" spans="1:33" s="21" customFormat="1" ht="18" customHeight="1" thickBot="1" x14ac:dyDescent="0.3">
      <c r="A32" s="1"/>
      <c r="B32" s="6"/>
      <c r="C32" s="1"/>
      <c r="D32" s="1"/>
      <c r="E32" s="1"/>
      <c r="F32" s="1"/>
      <c r="G32" s="1"/>
      <c r="H32" s="6"/>
      <c r="I32" s="1"/>
      <c r="J32" s="1"/>
      <c r="K32" s="1"/>
      <c r="L32" s="1"/>
      <c r="M32" s="1"/>
      <c r="N32" s="6"/>
      <c r="O32" s="1"/>
      <c r="P32" s="1"/>
      <c r="Q32" s="1"/>
      <c r="R32" s="1"/>
      <c r="S32" s="1"/>
      <c r="T32" s="1"/>
      <c r="U32" s="49"/>
      <c r="V32" s="42"/>
      <c r="W32" s="42"/>
      <c r="X32" s="40"/>
      <c r="Y32" s="47"/>
      <c r="Z32" s="47"/>
      <c r="AA32" s="47"/>
      <c r="AB32" s="47"/>
      <c r="AC32" s="42"/>
      <c r="AD32" s="42"/>
      <c r="AE32" s="40"/>
    </row>
    <row r="33" spans="1:33" s="1" customFormat="1" ht="14.95" customHeight="1" x14ac:dyDescent="0.25">
      <c r="A33" s="179" t="s">
        <v>12</v>
      </c>
      <c r="B33" s="166" t="s">
        <v>21</v>
      </c>
      <c r="C33" s="167"/>
      <c r="D33" s="167"/>
      <c r="E33" s="167"/>
      <c r="F33" s="168"/>
      <c r="G33" s="94"/>
      <c r="I33" s="76" t="s">
        <v>19</v>
      </c>
      <c r="J33" s="77"/>
      <c r="K33" s="166" t="s">
        <v>20</v>
      </c>
      <c r="L33" s="167"/>
      <c r="M33" s="167"/>
      <c r="N33" s="167"/>
      <c r="O33" s="16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3" s="1" customFormat="1" ht="32.299999999999997" customHeight="1" thickBot="1" x14ac:dyDescent="0.3">
      <c r="A34" s="180"/>
      <c r="B34" s="169"/>
      <c r="C34" s="170"/>
      <c r="D34" s="170"/>
      <c r="E34" s="170"/>
      <c r="F34" s="171"/>
      <c r="G34" s="94"/>
      <c r="I34" s="78"/>
      <c r="J34" s="79"/>
      <c r="K34" s="169"/>
      <c r="L34" s="170"/>
      <c r="M34" s="170"/>
      <c r="N34" s="170"/>
      <c r="O34" s="171"/>
      <c r="P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3" s="1" customFormat="1" ht="51.8" customHeight="1" thickBot="1" x14ac:dyDescent="0.3">
      <c r="A35" s="181"/>
      <c r="B35" s="39" t="s">
        <v>18</v>
      </c>
      <c r="C35" s="27" t="s">
        <v>9</v>
      </c>
      <c r="D35" s="95" t="s">
        <v>35</v>
      </c>
      <c r="E35" s="96" t="s">
        <v>36</v>
      </c>
      <c r="F35" s="28" t="s">
        <v>10</v>
      </c>
      <c r="I35" s="80"/>
      <c r="J35" s="81"/>
      <c r="K35" s="26" t="s">
        <v>18</v>
      </c>
      <c r="L35" s="27" t="s">
        <v>9</v>
      </c>
      <c r="M35" s="95" t="s">
        <v>35</v>
      </c>
      <c r="N35" s="96" t="s">
        <v>36</v>
      </c>
      <c r="O35" s="98" t="s">
        <v>10</v>
      </c>
      <c r="P35" s="97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ht="30.1" customHeight="1" x14ac:dyDescent="0.25">
      <c r="A36" s="29" t="s">
        <v>0</v>
      </c>
      <c r="B36" s="30">
        <f>B14+G14+L14+Q14+V14+AA14</f>
        <v>2</v>
      </c>
      <c r="C36" s="31">
        <f>B36/$B$43</f>
        <v>2.6917900403768506E-3</v>
      </c>
      <c r="D36" s="103">
        <f>+D14+I14</f>
        <v>1083914.21</v>
      </c>
      <c r="E36" s="32">
        <f>E14+J14+O14+T14+Y14+AD14</f>
        <v>1311536.19</v>
      </c>
      <c r="F36" s="33">
        <f>E36/$E$43</f>
        <v>0.24225015394604801</v>
      </c>
      <c r="G36" s="1"/>
      <c r="H36" s="1"/>
      <c r="I36" s="200" t="s">
        <v>5</v>
      </c>
      <c r="J36" s="201"/>
      <c r="K36" s="43">
        <f>B22</f>
        <v>20</v>
      </c>
      <c r="L36" s="31">
        <f>K36/$K$42</f>
        <v>2.6917900403768506E-2</v>
      </c>
      <c r="M36" s="103">
        <v>1058204.168677686</v>
      </c>
      <c r="N36" s="32">
        <f>E22</f>
        <v>1280427.04</v>
      </c>
      <c r="O36" s="31">
        <f>N36/$N$42</f>
        <v>0.23650407051038572</v>
      </c>
      <c r="P36" s="97"/>
      <c r="Q36" s="1"/>
      <c r="R36" s="1"/>
      <c r="S36" s="1"/>
      <c r="T36" s="1"/>
      <c r="U36" s="1"/>
      <c r="V36" s="1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 ht="30.1" customHeight="1" x14ac:dyDescent="0.25">
      <c r="A37" s="52" t="s">
        <v>22</v>
      </c>
      <c r="B37" s="30"/>
      <c r="C37" s="31"/>
      <c r="D37" s="103"/>
      <c r="E37" s="32"/>
      <c r="F37" s="33">
        <f t="shared" ref="F37:F42" si="4">E37/$E$43</f>
        <v>0</v>
      </c>
      <c r="G37" s="1"/>
      <c r="H37" s="1"/>
      <c r="I37" s="196" t="s">
        <v>3</v>
      </c>
      <c r="J37" s="197"/>
      <c r="K37" s="43">
        <f>G22</f>
        <v>575</v>
      </c>
      <c r="L37" s="31">
        <f t="shared" ref="L37:L41" si="5">K37/$K$42</f>
        <v>0.77388963660834453</v>
      </c>
      <c r="M37" s="103">
        <v>3083289.0174380168</v>
      </c>
      <c r="N37" s="32">
        <f>J22</f>
        <v>3730779.71</v>
      </c>
      <c r="O37" s="31">
        <f t="shared" ref="O37:O41" si="6">N37/$N$42</f>
        <v>0.68910180746616878</v>
      </c>
      <c r="P37" s="97"/>
      <c r="Q37" s="1"/>
      <c r="R37" s="1"/>
      <c r="S37" s="1"/>
      <c r="T37" s="1"/>
      <c r="U37" s="1"/>
      <c r="V37" s="1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 ht="30.1" customHeight="1" x14ac:dyDescent="0.25">
      <c r="A38" s="52" t="s">
        <v>23</v>
      </c>
      <c r="B38" s="30"/>
      <c r="C38" s="31"/>
      <c r="D38" s="103"/>
      <c r="E38" s="32"/>
      <c r="F38" s="33">
        <f t="shared" si="4"/>
        <v>0</v>
      </c>
      <c r="G38" s="1"/>
      <c r="H38" s="1"/>
      <c r="I38" s="196" t="s">
        <v>4</v>
      </c>
      <c r="J38" s="197"/>
      <c r="K38" s="43">
        <f>L22</f>
        <v>75</v>
      </c>
      <c r="L38" s="31">
        <f t="shared" si="5"/>
        <v>0.1009421265141319</v>
      </c>
      <c r="M38" s="103">
        <v>122669.73553719009</v>
      </c>
      <c r="N38" s="32">
        <f>O22</f>
        <v>148430.38</v>
      </c>
      <c r="O38" s="31">
        <f t="shared" si="6"/>
        <v>2.7416157235638623E-2</v>
      </c>
      <c r="P38" s="97"/>
      <c r="Q38" s="1"/>
      <c r="R38" s="1"/>
      <c r="S38" s="1"/>
      <c r="T38" s="1"/>
      <c r="U38" s="1"/>
      <c r="V38" s="1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33" ht="30.1" customHeight="1" x14ac:dyDescent="0.25">
      <c r="A39" s="34" t="s">
        <v>1</v>
      </c>
      <c r="B39" s="30">
        <f>B17+G17+L17+Q17+V17+AA17</f>
        <v>1</v>
      </c>
      <c r="C39" s="31">
        <f t="shared" ref="C39:C42" si="7">B39/$B$43</f>
        <v>1.3458950201884253E-3</v>
      </c>
      <c r="D39" s="103">
        <v>1384464.83</v>
      </c>
      <c r="E39" s="32">
        <f>E17+J17+O17+T17+Y17+AD17</f>
        <v>1675202.44</v>
      </c>
      <c r="F39" s="33">
        <f t="shared" si="4"/>
        <v>0.3094219222275485</v>
      </c>
      <c r="G39" s="1"/>
      <c r="H39" s="1"/>
      <c r="I39" s="196" t="s">
        <v>30</v>
      </c>
      <c r="J39" s="197"/>
      <c r="K39" s="43"/>
      <c r="L39" s="31"/>
      <c r="M39" s="103"/>
      <c r="N39" s="32"/>
      <c r="O39" s="31"/>
      <c r="P39" s="97"/>
      <c r="Q39" s="1"/>
      <c r="R39" s="1"/>
      <c r="S39" s="1"/>
      <c r="T39" s="1"/>
      <c r="U39" s="1"/>
      <c r="V39" s="1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 ht="30.1" customHeight="1" x14ac:dyDescent="0.25">
      <c r="A40" s="5" t="s">
        <v>16</v>
      </c>
      <c r="B40" s="30">
        <f>B18+G18+L18+Q18+V18+AA18</f>
        <v>7</v>
      </c>
      <c r="C40" s="31">
        <f t="shared" si="7"/>
        <v>9.4212651413189772E-3</v>
      </c>
      <c r="D40" s="103">
        <v>806709.08</v>
      </c>
      <c r="E40" s="32">
        <f>E18+J18+O18+T18+Y18+AD18</f>
        <v>976117.99</v>
      </c>
      <c r="F40" s="33">
        <f t="shared" si="4"/>
        <v>0.1802960033813531</v>
      </c>
      <c r="G40" s="1"/>
      <c r="H40" s="1"/>
      <c r="I40" s="196" t="s">
        <v>6</v>
      </c>
      <c r="J40" s="197"/>
      <c r="K40" s="43"/>
      <c r="L40" s="31"/>
      <c r="M40" s="103"/>
      <c r="N40" s="32"/>
      <c r="O40" s="31"/>
      <c r="P40" s="97"/>
      <c r="Q40" s="1"/>
      <c r="R40" s="1"/>
      <c r="S40" s="1"/>
      <c r="T40" s="1"/>
      <c r="U40" s="1"/>
      <c r="V40" s="1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30.1" customHeight="1" x14ac:dyDescent="0.25">
      <c r="A41" s="29" t="s">
        <v>24</v>
      </c>
      <c r="B41" s="30"/>
      <c r="C41" s="31"/>
      <c r="D41" s="103"/>
      <c r="E41" s="32"/>
      <c r="F41" s="33">
        <f t="shared" si="4"/>
        <v>0</v>
      </c>
      <c r="G41" s="1"/>
      <c r="H41" s="1"/>
      <c r="I41" s="196" t="s">
        <v>33</v>
      </c>
      <c r="J41" s="197"/>
      <c r="K41" s="43">
        <f>AA22</f>
        <v>73</v>
      </c>
      <c r="L41" s="31">
        <f t="shared" si="5"/>
        <v>9.8250336473755043E-2</v>
      </c>
      <c r="M41" s="103">
        <v>210196.28925619836</v>
      </c>
      <c r="N41" s="32">
        <f>AD22</f>
        <v>254337.51</v>
      </c>
      <c r="O41" s="31">
        <f t="shared" si="6"/>
        <v>4.697796478780699E-2</v>
      </c>
      <c r="P41" s="97"/>
      <c r="Q41" s="1"/>
      <c r="R41" s="1"/>
      <c r="S41" s="1"/>
      <c r="T41" s="1"/>
      <c r="U41" s="1"/>
      <c r="V41" s="1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33.799999999999997" customHeight="1" thickBot="1" x14ac:dyDescent="0.3">
      <c r="A42" s="35" t="s">
        <v>11</v>
      </c>
      <c r="B42" s="30">
        <f>B21+G21+L21+Q21+V21+AA21</f>
        <v>733</v>
      </c>
      <c r="C42" s="31">
        <f t="shared" si="7"/>
        <v>0.98654104979811574</v>
      </c>
      <c r="D42" s="103">
        <f>+D21+I21+N21+AC21</f>
        <v>1199271.0909090911</v>
      </c>
      <c r="E42" s="32">
        <f>E21+J21+O21+T21+Y21+AD21</f>
        <v>1451118.02</v>
      </c>
      <c r="F42" s="33">
        <f t="shared" si="4"/>
        <v>0.26803192044505031</v>
      </c>
      <c r="G42" s="1"/>
      <c r="H42" s="1"/>
      <c r="I42" s="198" t="s">
        <v>2</v>
      </c>
      <c r="J42" s="199"/>
      <c r="K42" s="44">
        <f>SUM(K36:K41)</f>
        <v>743</v>
      </c>
      <c r="L42" s="107">
        <f t="shared" ref="L42:O42" si="8">SUM(L36:L41)</f>
        <v>1</v>
      </c>
      <c r="M42" s="75">
        <f>SUM(M36:M41)</f>
        <v>4474359.2109090909</v>
      </c>
      <c r="N42" s="75">
        <f t="shared" si="8"/>
        <v>5413974.6399999997</v>
      </c>
      <c r="O42" s="108">
        <f t="shared" si="8"/>
        <v>1</v>
      </c>
      <c r="P42" s="9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thickBot="1" x14ac:dyDescent="0.3">
      <c r="A43" s="36" t="s">
        <v>2</v>
      </c>
      <c r="B43" s="37">
        <f>SUM(B36:B42)</f>
        <v>743</v>
      </c>
      <c r="C43" s="105">
        <f>SUM(C36:C42)</f>
        <v>1</v>
      </c>
      <c r="D43" s="104">
        <f>SUM(D36:D42)</f>
        <v>4474359.2109090909</v>
      </c>
      <c r="E43" s="38">
        <f>SUM(E36:E42)</f>
        <v>5413974.6400000006</v>
      </c>
      <c r="F43" s="106">
        <f>SUM(F36:F42)</f>
        <v>0.99999999999999989</v>
      </c>
      <c r="G43" s="1"/>
      <c r="H43" s="1"/>
      <c r="I43" s="6"/>
      <c r="J43" s="1"/>
      <c r="K43" s="1"/>
      <c r="L43" s="1"/>
      <c r="M43" s="1"/>
      <c r="N43" s="1"/>
      <c r="O43" s="6"/>
      <c r="P43" s="4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3" ht="32.950000000000003" customHeight="1" x14ac:dyDescent="0.25">
      <c r="A44" s="1"/>
      <c r="B44" s="6"/>
      <c r="C44" s="1"/>
      <c r="D44" s="1"/>
      <c r="E44" s="1"/>
      <c r="F44" s="1"/>
      <c r="G44" s="1"/>
      <c r="H44" s="6"/>
      <c r="I44" s="1"/>
      <c r="J44" s="1"/>
      <c r="K44" s="1"/>
      <c r="L44" s="1"/>
      <c r="M44" s="1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3" ht="36" customHeight="1" x14ac:dyDescent="0.25">
      <c r="A45" s="1"/>
      <c r="B45" s="6"/>
      <c r="C45" s="1"/>
      <c r="D45" s="1"/>
      <c r="E45" s="1"/>
      <c r="F45" s="1"/>
      <c r="G45" s="1"/>
      <c r="H45" s="6"/>
      <c r="I45" s="1"/>
      <c r="J45" s="1"/>
      <c r="K45" s="1"/>
      <c r="L45" s="1"/>
      <c r="M45" s="1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3" s="1" customFormat="1" ht="23.1" customHeight="1" x14ac:dyDescent="0.25">
      <c r="B46" s="6"/>
      <c r="H46" s="6"/>
      <c r="N46" s="6"/>
    </row>
    <row r="47" spans="1:33" s="1" customFormat="1" x14ac:dyDescent="0.25">
      <c r="B47" s="6"/>
      <c r="H47" s="6"/>
      <c r="N47" s="6"/>
    </row>
    <row r="48" spans="1:33" s="1" customFormat="1" x14ac:dyDescent="0.25">
      <c r="B48" s="6"/>
      <c r="H48" s="6"/>
      <c r="N48" s="6"/>
    </row>
    <row r="49" spans="2:14" s="1" customFormat="1" x14ac:dyDescent="0.25">
      <c r="B49" s="6"/>
      <c r="H49" s="6"/>
      <c r="N49" s="6"/>
    </row>
    <row r="50" spans="2:14" s="1" customFormat="1" x14ac:dyDescent="0.25">
      <c r="B50" s="6"/>
      <c r="H50" s="6"/>
      <c r="N50" s="6"/>
    </row>
    <row r="51" spans="2:14" s="1" customFormat="1" x14ac:dyDescent="0.25">
      <c r="B51" s="6"/>
      <c r="H51" s="6"/>
      <c r="N51" s="6"/>
    </row>
    <row r="52" spans="2:14" s="1" customFormat="1" x14ac:dyDescent="0.25">
      <c r="B52" s="6"/>
      <c r="H52" s="6"/>
      <c r="N52" s="6"/>
    </row>
    <row r="53" spans="2:14" s="1" customFormat="1" x14ac:dyDescent="0.25">
      <c r="B53" s="6"/>
      <c r="H53" s="6"/>
      <c r="N53" s="6"/>
    </row>
    <row r="54" spans="2:14" s="1" customFormat="1" x14ac:dyDescent="0.25">
      <c r="B54" s="6"/>
      <c r="H54" s="6"/>
      <c r="N54" s="6"/>
    </row>
    <row r="55" spans="2:14" s="1" customFormat="1" x14ac:dyDescent="0.25">
      <c r="B55" s="6"/>
      <c r="H55" s="6"/>
      <c r="N55" s="6"/>
    </row>
    <row r="56" spans="2:14" s="1" customFormat="1" x14ac:dyDescent="0.25">
      <c r="B56" s="6"/>
      <c r="H56" s="6"/>
      <c r="N56" s="6"/>
    </row>
    <row r="57" spans="2:14" s="1" customFormat="1" x14ac:dyDescent="0.25">
      <c r="B57" s="6"/>
      <c r="H57" s="6"/>
      <c r="N57" s="6"/>
    </row>
    <row r="58" spans="2:14" s="1" customFormat="1" x14ac:dyDescent="0.25">
      <c r="B58" s="6"/>
      <c r="H58" s="6"/>
      <c r="N58" s="6"/>
    </row>
    <row r="59" spans="2:14" s="1" customFormat="1" x14ac:dyDescent="0.25">
      <c r="B59" s="6"/>
      <c r="H59" s="6"/>
      <c r="N59" s="6"/>
    </row>
    <row r="60" spans="2:14" s="1" customFormat="1" x14ac:dyDescent="0.25">
      <c r="B60" s="6"/>
      <c r="H60" s="6"/>
      <c r="N60" s="6"/>
    </row>
    <row r="61" spans="2:14" s="1" customFormat="1" x14ac:dyDescent="0.25">
      <c r="B61" s="6"/>
      <c r="H61" s="6"/>
      <c r="N61" s="6"/>
    </row>
    <row r="62" spans="2:14" s="1" customFormat="1" x14ac:dyDescent="0.25">
      <c r="B62" s="6"/>
      <c r="H62" s="6"/>
      <c r="N62" s="6"/>
    </row>
    <row r="63" spans="2:14" s="1" customFormat="1" x14ac:dyDescent="0.25">
      <c r="B63" s="6"/>
      <c r="H63" s="6"/>
      <c r="N63" s="6"/>
    </row>
    <row r="64" spans="2:14" s="1" customFormat="1" x14ac:dyDescent="0.25">
      <c r="B64" s="6"/>
      <c r="H64" s="6"/>
      <c r="N64" s="6"/>
    </row>
    <row r="65" spans="2:14" s="1" customFormat="1" x14ac:dyDescent="0.25">
      <c r="B65" s="6"/>
      <c r="H65" s="6"/>
      <c r="N65" s="6"/>
    </row>
    <row r="66" spans="2:14" s="1" customFormat="1" x14ac:dyDescent="0.25">
      <c r="B66" s="6"/>
      <c r="H66" s="6"/>
      <c r="N66" s="6"/>
    </row>
    <row r="67" spans="2:14" s="1" customFormat="1" x14ac:dyDescent="0.25">
      <c r="B67" s="6"/>
      <c r="H67" s="6"/>
      <c r="N67" s="6"/>
    </row>
    <row r="68" spans="2:14" s="1" customFormat="1" x14ac:dyDescent="0.25">
      <c r="B68" s="6"/>
      <c r="H68" s="6"/>
      <c r="N68" s="6"/>
    </row>
    <row r="69" spans="2:14" s="1" customFormat="1" x14ac:dyDescent="0.25">
      <c r="B69" s="6"/>
      <c r="H69" s="6"/>
      <c r="N69" s="6"/>
    </row>
    <row r="70" spans="2:14" s="1" customFormat="1" x14ac:dyDescent="0.25">
      <c r="B70" s="6"/>
      <c r="H70" s="6"/>
      <c r="N70" s="6"/>
    </row>
    <row r="71" spans="2:14" s="1" customFormat="1" x14ac:dyDescent="0.25">
      <c r="B71" s="6"/>
      <c r="H71" s="6"/>
      <c r="N71" s="6"/>
    </row>
    <row r="72" spans="2:14" s="1" customFormat="1" x14ac:dyDescent="0.25">
      <c r="B72" s="6"/>
      <c r="H72" s="6"/>
      <c r="N72" s="6"/>
    </row>
    <row r="73" spans="2:14" s="1" customFormat="1" x14ac:dyDescent="0.25">
      <c r="B73" s="6"/>
      <c r="H73" s="6"/>
      <c r="N73" s="6"/>
    </row>
    <row r="74" spans="2:14" s="1" customFormat="1" x14ac:dyDescent="0.25">
      <c r="B74" s="6"/>
      <c r="H74" s="6"/>
      <c r="N74" s="6"/>
    </row>
    <row r="75" spans="2:14" s="1" customFormat="1" x14ac:dyDescent="0.25">
      <c r="B75" s="6"/>
      <c r="H75" s="6"/>
      <c r="N75" s="6"/>
    </row>
    <row r="76" spans="2:14" s="1" customFormat="1" x14ac:dyDescent="0.25">
      <c r="B76" s="6"/>
      <c r="H76" s="6"/>
      <c r="N76" s="6"/>
    </row>
    <row r="77" spans="2:14" s="1" customFormat="1" x14ac:dyDescent="0.25">
      <c r="B77" s="6"/>
      <c r="H77" s="6"/>
      <c r="N77" s="6"/>
    </row>
    <row r="78" spans="2:14" s="1" customFormat="1" x14ac:dyDescent="0.25">
      <c r="B78" s="6"/>
      <c r="H78" s="6"/>
      <c r="N78" s="6"/>
    </row>
    <row r="79" spans="2:14" s="1" customFormat="1" x14ac:dyDescent="0.25">
      <c r="B79" s="6"/>
      <c r="H79" s="6"/>
      <c r="N79" s="6"/>
    </row>
    <row r="80" spans="2:14" s="1" customFormat="1" x14ac:dyDescent="0.25">
      <c r="B80" s="6"/>
      <c r="H80" s="6"/>
      <c r="N80" s="6"/>
    </row>
    <row r="81" spans="2:14" s="1" customFormat="1" x14ac:dyDescent="0.25">
      <c r="B81" s="6"/>
      <c r="H81" s="6"/>
      <c r="N81" s="6"/>
    </row>
    <row r="82" spans="2:14" s="1" customFormat="1" x14ac:dyDescent="0.25">
      <c r="B82" s="6"/>
      <c r="H82" s="6"/>
      <c r="N82" s="6"/>
    </row>
    <row r="83" spans="2:14" s="1" customFormat="1" x14ac:dyDescent="0.25">
      <c r="B83" s="6"/>
      <c r="H83" s="6"/>
      <c r="N83" s="6"/>
    </row>
    <row r="84" spans="2:14" s="1" customFormat="1" x14ac:dyDescent="0.25">
      <c r="B84" s="6"/>
      <c r="H84" s="6"/>
      <c r="N84" s="6"/>
    </row>
    <row r="85" spans="2:14" s="1" customFormat="1" x14ac:dyDescent="0.25">
      <c r="B85" s="6"/>
      <c r="H85" s="6"/>
      <c r="N85" s="6"/>
    </row>
    <row r="86" spans="2:14" s="1" customFormat="1" x14ac:dyDescent="0.25">
      <c r="B86" s="6"/>
      <c r="H86" s="6"/>
      <c r="N86" s="6"/>
    </row>
    <row r="87" spans="2:14" s="1" customFormat="1" x14ac:dyDescent="0.25">
      <c r="B87" s="6"/>
      <c r="H87" s="6"/>
      <c r="N87" s="6"/>
    </row>
    <row r="88" spans="2:14" s="1" customFormat="1" x14ac:dyDescent="0.25">
      <c r="B88" s="6"/>
      <c r="H88" s="6"/>
      <c r="N88" s="6"/>
    </row>
    <row r="89" spans="2:14" s="1" customFormat="1" x14ac:dyDescent="0.25">
      <c r="B89" s="6"/>
      <c r="H89" s="6"/>
      <c r="N89" s="6"/>
    </row>
    <row r="90" spans="2:14" s="1" customFormat="1" x14ac:dyDescent="0.25">
      <c r="B90" s="6"/>
      <c r="H90" s="6"/>
      <c r="N90" s="6"/>
    </row>
    <row r="91" spans="2:14" s="1" customFormat="1" x14ac:dyDescent="0.25">
      <c r="B91" s="6"/>
      <c r="H91" s="6"/>
      <c r="N91" s="6"/>
    </row>
    <row r="92" spans="2:14" s="1" customFormat="1" x14ac:dyDescent="0.25">
      <c r="B92" s="6"/>
      <c r="H92" s="6"/>
      <c r="N92" s="6"/>
    </row>
    <row r="93" spans="2:14" s="1" customFormat="1" x14ac:dyDescent="0.25">
      <c r="B93" s="6"/>
      <c r="H93" s="6"/>
      <c r="N93" s="6"/>
    </row>
    <row r="94" spans="2:14" s="1" customFormat="1" x14ac:dyDescent="0.25">
      <c r="B94" s="6"/>
      <c r="H94" s="6"/>
      <c r="N94" s="6"/>
    </row>
    <row r="95" spans="2:14" s="1" customFormat="1" x14ac:dyDescent="0.25">
      <c r="B95" s="6"/>
      <c r="H95" s="6"/>
      <c r="N95" s="6"/>
    </row>
    <row r="96" spans="2:14" s="1" customFormat="1" x14ac:dyDescent="0.25">
      <c r="B96" s="6"/>
      <c r="H96" s="6"/>
      <c r="N96" s="6"/>
    </row>
    <row r="97" spans="1:21" s="1" customFormat="1" x14ac:dyDescent="0.25">
      <c r="B97" s="6"/>
      <c r="H97" s="6"/>
      <c r="N97" s="6"/>
    </row>
    <row r="98" spans="1:21" s="1" customFormat="1" x14ac:dyDescent="0.25">
      <c r="B98" s="6"/>
      <c r="H98" s="6"/>
      <c r="N98" s="6"/>
    </row>
    <row r="99" spans="1:21" s="1" customFormat="1" x14ac:dyDescent="0.25">
      <c r="B99" s="6"/>
      <c r="H99" s="6"/>
      <c r="N99" s="6"/>
    </row>
    <row r="100" spans="1:21" s="1" customFormat="1" x14ac:dyDescent="0.25">
      <c r="B100" s="6"/>
      <c r="H100" s="6"/>
      <c r="N100" s="6"/>
    </row>
    <row r="101" spans="1:21" s="1" customFormat="1" x14ac:dyDescent="0.25">
      <c r="B101" s="6"/>
      <c r="H101" s="6"/>
      <c r="N101" s="6"/>
    </row>
    <row r="102" spans="1:21" s="1" customFormat="1" x14ac:dyDescent="0.25">
      <c r="B102" s="6"/>
      <c r="H102" s="6"/>
      <c r="N102" s="6"/>
    </row>
    <row r="103" spans="1:21" s="1" customFormat="1" x14ac:dyDescent="0.25">
      <c r="B103" s="6"/>
      <c r="H103" s="6"/>
      <c r="N103" s="6"/>
    </row>
    <row r="104" spans="1:21" s="1" customFormat="1" x14ac:dyDescent="0.25">
      <c r="B104" s="6"/>
      <c r="F104"/>
      <c r="G104"/>
      <c r="H104" s="7"/>
      <c r="I104"/>
      <c r="J104"/>
      <c r="K104"/>
      <c r="L104"/>
      <c r="M104"/>
      <c r="N104" s="7"/>
      <c r="O104"/>
      <c r="P104"/>
      <c r="Q104"/>
      <c r="R104"/>
      <c r="S104"/>
      <c r="T104"/>
      <c r="U104"/>
    </row>
    <row r="105" spans="1:21" s="1" customFormat="1" x14ac:dyDescent="0.25">
      <c r="A105"/>
      <c r="B105" s="7"/>
      <c r="C105"/>
      <c r="D105"/>
      <c r="E105"/>
      <c r="F105"/>
      <c r="G105"/>
      <c r="H105" s="7"/>
      <c r="I105"/>
      <c r="J105"/>
      <c r="K105"/>
      <c r="L105"/>
      <c r="M105"/>
      <c r="N105" s="7"/>
      <c r="O105"/>
      <c r="P105"/>
      <c r="Q105"/>
      <c r="R105"/>
      <c r="S105"/>
      <c r="T105"/>
      <c r="U105"/>
    </row>
    <row r="106" spans="1:21" s="1" customFormat="1" x14ac:dyDescent="0.25">
      <c r="A106"/>
      <c r="B106" s="7"/>
      <c r="C106"/>
      <c r="D106"/>
      <c r="E106"/>
      <c r="F106"/>
      <c r="G106"/>
      <c r="H106" s="7"/>
      <c r="I106"/>
      <c r="J106"/>
      <c r="K106"/>
      <c r="L106"/>
      <c r="M106"/>
      <c r="N106" s="7"/>
      <c r="O106"/>
      <c r="P106"/>
      <c r="Q106"/>
      <c r="R106"/>
      <c r="S106"/>
      <c r="T106"/>
      <c r="U106"/>
    </row>
  </sheetData>
  <mergeCells count="21">
    <mergeCell ref="I41:J41"/>
    <mergeCell ref="I42:J42"/>
    <mergeCell ref="I36:J36"/>
    <mergeCell ref="I37:J37"/>
    <mergeCell ref="I38:J38"/>
    <mergeCell ref="I39:J39"/>
    <mergeCell ref="I40:J40"/>
    <mergeCell ref="K33:O34"/>
    <mergeCell ref="A9:E9"/>
    <mergeCell ref="A12:A13"/>
    <mergeCell ref="A25:H25"/>
    <mergeCell ref="B11:AE11"/>
    <mergeCell ref="A33:A35"/>
    <mergeCell ref="A24:L24"/>
    <mergeCell ref="B12:F12"/>
    <mergeCell ref="G12:K12"/>
    <mergeCell ref="Q12:U12"/>
    <mergeCell ref="V12:Z12"/>
    <mergeCell ref="AA12:AE12"/>
    <mergeCell ref="L12:O12"/>
    <mergeCell ref="B33:F34"/>
  </mergeCells>
  <pageMargins left="0.19685039370078741" right="0" top="0.55118110236220474" bottom="0.55118110236220474" header="0.31496062992125984" footer="0.31496062992125984"/>
  <pageSetup paperSize="8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7" sqref="A7"/>
    </sheetView>
  </sheetViews>
  <sheetFormatPr defaultColWidth="9.125" defaultRowHeight="14.3" x14ac:dyDescent="0.25"/>
  <cols>
    <col min="1" max="1" width="26.125" style="4" customWidth="1"/>
    <col min="2" max="2" width="10.125" style="7" customWidth="1"/>
    <col min="3" max="3" width="10.625" style="4" customWidth="1"/>
    <col min="4" max="4" width="19.125" style="4" customWidth="1"/>
    <col min="5" max="5" width="18.125" style="4" customWidth="1"/>
    <col min="6" max="6" width="11.5" style="4" customWidth="1"/>
    <col min="7" max="7" width="9.25" style="4" customWidth="1"/>
    <col min="8" max="8" width="10.875" style="7" customWidth="1"/>
    <col min="9" max="9" width="17.375" style="4" customWidth="1"/>
    <col min="10" max="10" width="20" style="4" customWidth="1"/>
    <col min="11" max="11" width="11.5" style="4" customWidth="1"/>
    <col min="12" max="12" width="10" style="4" customWidth="1"/>
    <col min="13" max="13" width="10.625" style="4" customWidth="1"/>
    <col min="14" max="14" width="18.875" style="7" customWidth="1"/>
    <col min="15" max="15" width="19.625" style="4" customWidth="1"/>
    <col min="16" max="16" width="11.5" style="4" customWidth="1"/>
    <col min="17" max="17" width="9.125" style="4" customWidth="1"/>
    <col min="18" max="18" width="11" style="4" customWidth="1"/>
    <col min="19" max="19" width="18.875" style="4" customWidth="1"/>
    <col min="20" max="20" width="19.5" style="4" customWidth="1"/>
    <col min="21" max="21" width="11.125" style="4" customWidth="1"/>
    <col min="22" max="22" width="9" style="4" customWidth="1"/>
    <col min="23" max="23" width="10" style="4" customWidth="1"/>
    <col min="24" max="24" width="19" style="4" customWidth="1"/>
    <col min="25" max="25" width="17.375" style="4" customWidth="1"/>
    <col min="26" max="26" width="9.625" style="4" customWidth="1"/>
    <col min="27" max="27" width="9.125" style="4" customWidth="1"/>
    <col min="28" max="28" width="10.875" style="4" customWidth="1"/>
    <col min="29" max="29" width="18.125" style="4" customWidth="1"/>
    <col min="30" max="30" width="18.875" style="4" customWidth="1"/>
    <col min="31" max="31" width="10.875" style="4" customWidth="1"/>
    <col min="32" max="16384" width="9.125" style="4"/>
  </cols>
  <sheetData>
    <row r="1" spans="1:31" x14ac:dyDescent="0.25">
      <c r="A1" s="3"/>
      <c r="B1" s="6"/>
      <c r="C1" s="3"/>
      <c r="D1" s="3"/>
      <c r="E1" s="3"/>
      <c r="F1" s="3"/>
      <c r="G1" s="3"/>
      <c r="H1" s="6"/>
      <c r="I1" s="3"/>
      <c r="J1" s="3"/>
      <c r="K1" s="3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6"/>
      <c r="C2" s="3"/>
      <c r="D2" s="3"/>
      <c r="E2" s="3"/>
      <c r="F2" s="3"/>
      <c r="G2" s="3"/>
      <c r="H2" s="6"/>
      <c r="I2" s="3"/>
      <c r="J2" s="3"/>
      <c r="K2" s="3"/>
      <c r="L2" s="3"/>
      <c r="M2" s="3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6"/>
      <c r="C3" s="3"/>
      <c r="D3" s="3"/>
      <c r="E3" s="3"/>
      <c r="F3" s="3"/>
      <c r="G3" s="3"/>
      <c r="H3" s="6"/>
      <c r="I3" s="3"/>
      <c r="J3" s="3"/>
      <c r="K3" s="3"/>
      <c r="L3" s="3"/>
      <c r="M3" s="3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6"/>
      <c r="H4" s="6"/>
      <c r="N4" s="6"/>
    </row>
    <row r="5" spans="1:31" s="3" customFormat="1" x14ac:dyDescent="0.25">
      <c r="B5" s="6"/>
      <c r="H5" s="6"/>
      <c r="N5" s="6"/>
    </row>
    <row r="6" spans="1:31" s="3" customFormat="1" ht="18.350000000000001" x14ac:dyDescent="0.25">
      <c r="A6" s="15" t="s">
        <v>15</v>
      </c>
      <c r="B6" s="6"/>
      <c r="H6" s="6"/>
      <c r="N6" s="6"/>
    </row>
    <row r="7" spans="1:31" s="3" customFormat="1" ht="15.65" x14ac:dyDescent="0.25">
      <c r="A7" s="2"/>
      <c r="B7" s="6"/>
      <c r="H7" s="6"/>
      <c r="N7" s="6"/>
    </row>
    <row r="8" spans="1:31" s="3" customFormat="1" ht="16.3" x14ac:dyDescent="0.25">
      <c r="A8" s="12" t="s">
        <v>37</v>
      </c>
      <c r="B8" s="110" t="s">
        <v>38</v>
      </c>
      <c r="C8" s="111"/>
      <c r="D8" s="111"/>
      <c r="E8" s="111"/>
      <c r="F8" s="111"/>
      <c r="G8" s="112"/>
      <c r="H8" s="6"/>
      <c r="J8" s="111"/>
      <c r="K8" s="111"/>
      <c r="L8" s="111"/>
      <c r="N8" s="6"/>
      <c r="P8" s="111"/>
      <c r="Q8" s="111"/>
      <c r="R8" s="111"/>
      <c r="V8" s="111"/>
      <c r="W8" s="111"/>
      <c r="X8" s="111"/>
      <c r="AC8" s="111"/>
      <c r="AD8" s="111"/>
      <c r="AE8" s="111"/>
    </row>
    <row r="9" spans="1:31" s="3" customFormat="1" ht="15.65" x14ac:dyDescent="0.25">
      <c r="A9" s="12" t="s">
        <v>39</v>
      </c>
      <c r="B9" s="113" t="s">
        <v>40</v>
      </c>
      <c r="C9" s="114"/>
      <c r="D9" s="114"/>
      <c r="E9" s="114"/>
      <c r="F9" s="114"/>
      <c r="G9" s="115"/>
      <c r="H9" s="115"/>
      <c r="I9" s="115"/>
      <c r="J9" s="115"/>
      <c r="K9" s="115"/>
      <c r="L9" s="12"/>
      <c r="N9" s="6"/>
      <c r="R9" s="12"/>
      <c r="X9" s="12"/>
      <c r="AE9" s="12"/>
    </row>
    <row r="10" spans="1:31" ht="14.95" thickBot="1" x14ac:dyDescent="0.3">
      <c r="A10" s="3"/>
      <c r="B10" s="6"/>
      <c r="C10" s="3"/>
      <c r="D10" s="3"/>
      <c r="E10" s="3"/>
      <c r="F10" s="3"/>
      <c r="G10" s="3"/>
      <c r="H10" s="6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176" t="s">
        <v>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</row>
    <row r="12" spans="1:31" ht="14.95" thickBot="1" x14ac:dyDescent="0.3">
      <c r="A12" s="173" t="s">
        <v>12</v>
      </c>
      <c r="B12" s="182" t="s">
        <v>5</v>
      </c>
      <c r="C12" s="183"/>
      <c r="D12" s="183"/>
      <c r="E12" s="183"/>
      <c r="F12" s="211"/>
      <c r="G12" s="212" t="s">
        <v>3</v>
      </c>
      <c r="H12" s="186"/>
      <c r="I12" s="186"/>
      <c r="J12" s="186"/>
      <c r="K12" s="213"/>
      <c r="L12" s="214" t="s">
        <v>4</v>
      </c>
      <c r="M12" s="195"/>
      <c r="N12" s="195"/>
      <c r="O12" s="195"/>
      <c r="P12" s="195"/>
      <c r="Q12" s="215" t="s">
        <v>41</v>
      </c>
      <c r="R12" s="189"/>
      <c r="S12" s="189"/>
      <c r="T12" s="189"/>
      <c r="U12" s="216"/>
      <c r="V12" s="217" t="s">
        <v>6</v>
      </c>
      <c r="W12" s="191"/>
      <c r="X12" s="191"/>
      <c r="Y12" s="191"/>
      <c r="Z12" s="218"/>
      <c r="AA12" s="219" t="s">
        <v>42</v>
      </c>
      <c r="AB12" s="192"/>
      <c r="AC12" s="192"/>
      <c r="AD12" s="192"/>
      <c r="AE12" s="193"/>
    </row>
    <row r="13" spans="1:31" ht="41.45" thickBot="1" x14ac:dyDescent="0.3">
      <c r="A13" s="174"/>
      <c r="B13" s="61" t="s">
        <v>8</v>
      </c>
      <c r="C13" s="62" t="s">
        <v>9</v>
      </c>
      <c r="D13" s="63" t="s">
        <v>31</v>
      </c>
      <c r="E13" s="64" t="s">
        <v>32</v>
      </c>
      <c r="F13" s="65" t="s">
        <v>17</v>
      </c>
      <c r="G13" s="66" t="s">
        <v>8</v>
      </c>
      <c r="H13" s="62" t="s">
        <v>9</v>
      </c>
      <c r="I13" s="63" t="s">
        <v>31</v>
      </c>
      <c r="J13" s="64" t="s">
        <v>28</v>
      </c>
      <c r="K13" s="65" t="s">
        <v>17</v>
      </c>
      <c r="L13" s="66" t="s">
        <v>8</v>
      </c>
      <c r="M13" s="62" t="s">
        <v>9</v>
      </c>
      <c r="N13" s="63" t="s">
        <v>31</v>
      </c>
      <c r="O13" s="64" t="s">
        <v>26</v>
      </c>
      <c r="P13" s="65" t="s">
        <v>17</v>
      </c>
      <c r="Q13" s="66" t="s">
        <v>8</v>
      </c>
      <c r="R13" s="62" t="s">
        <v>9</v>
      </c>
      <c r="S13" s="63" t="s">
        <v>27</v>
      </c>
      <c r="T13" s="64" t="s">
        <v>28</v>
      </c>
      <c r="U13" s="116" t="s">
        <v>17</v>
      </c>
      <c r="V13" s="61" t="s">
        <v>8</v>
      </c>
      <c r="W13" s="62" t="s">
        <v>9</v>
      </c>
      <c r="X13" s="63" t="s">
        <v>27</v>
      </c>
      <c r="Y13" s="64" t="s">
        <v>28</v>
      </c>
      <c r="Z13" s="65" t="s">
        <v>17</v>
      </c>
      <c r="AA13" s="61" t="s">
        <v>8</v>
      </c>
      <c r="AB13" s="62" t="s">
        <v>9</v>
      </c>
      <c r="AC13" s="63" t="s">
        <v>27</v>
      </c>
      <c r="AD13" s="64" t="s">
        <v>28</v>
      </c>
      <c r="AE13" s="65" t="s">
        <v>17</v>
      </c>
    </row>
    <row r="14" spans="1:31" s="20" customFormat="1" ht="30.1" customHeight="1" x14ac:dyDescent="0.25">
      <c r="A14" s="51" t="s">
        <v>43</v>
      </c>
      <c r="B14" s="117">
        <v>10</v>
      </c>
      <c r="C14" s="118">
        <f t="shared" ref="C14:C21" si="0">IF(B14,B14/$B$22,"")</f>
        <v>0.26315789473684209</v>
      </c>
      <c r="D14" s="119">
        <v>33323397.620000001</v>
      </c>
      <c r="E14" s="120">
        <v>36690248.979999997</v>
      </c>
      <c r="F14" s="121">
        <f t="shared" ref="F14:F21" si="1">IF(E14,E14/$E$22,"")</f>
        <v>0.9915072607088099</v>
      </c>
      <c r="G14" s="117">
        <v>9</v>
      </c>
      <c r="H14" s="118">
        <f t="shared" ref="H14:H21" si="2">IF(G14,G14/$G$22,"")</f>
        <v>1.3473053892215569E-2</v>
      </c>
      <c r="I14" s="119">
        <v>2252598.5</v>
      </c>
      <c r="J14" s="120">
        <v>2725644.29</v>
      </c>
      <c r="K14" s="121">
        <f t="shared" ref="K14:K21" si="3">IF(J14,J14/$J$22,"")</f>
        <v>0.64749127564462716</v>
      </c>
      <c r="L14" s="117">
        <v>1</v>
      </c>
      <c r="M14" s="118">
        <f t="shared" ref="M14:M21" si="4">IF(L14,L14/$L$22,"")</f>
        <v>7.5187969924812026E-3</v>
      </c>
      <c r="N14" s="119">
        <v>126526.32</v>
      </c>
      <c r="O14" s="120">
        <v>153096.85</v>
      </c>
      <c r="P14" s="121">
        <f t="shared" ref="P14:P21" si="5">IF(O14,O14/$O$22,"")</f>
        <v>0.40017081450551034</v>
      </c>
      <c r="Q14" s="117"/>
      <c r="R14" s="118" t="str">
        <f t="shared" ref="R14:R21" si="6">IF(Q14,Q14/$Q$22,"")</f>
        <v/>
      </c>
      <c r="S14" s="119"/>
      <c r="T14" s="120"/>
      <c r="U14" s="121" t="str">
        <f t="shared" ref="U14:U21" si="7">IF(T14,T14/$T$22,"")</f>
        <v/>
      </c>
      <c r="V14" s="117"/>
      <c r="W14" s="118" t="str">
        <f t="shared" ref="W14:W21" si="8">IF(V14,V14/$V$22,"")</f>
        <v/>
      </c>
      <c r="X14" s="119"/>
      <c r="Y14" s="120"/>
      <c r="Z14" s="121" t="str">
        <f t="shared" ref="Z14:Z21" si="9">IF(Y14,Y14/$Y$22,"")</f>
        <v/>
      </c>
      <c r="AA14" s="117"/>
      <c r="AB14" s="118" t="str">
        <f t="shared" ref="AB14:AB21" si="10">IF(AA14,AA14/$AA$22,"")</f>
        <v/>
      </c>
      <c r="AC14" s="119"/>
      <c r="AD14" s="120"/>
      <c r="AE14" s="121" t="str">
        <f t="shared" ref="AE14:AE21" si="11">IF(AD14,AD14/$AD$22,"")</f>
        <v/>
      </c>
    </row>
    <row r="15" spans="1:31" s="20" customFormat="1" ht="30.1" customHeight="1" x14ac:dyDescent="0.25">
      <c r="A15" s="52" t="s">
        <v>22</v>
      </c>
      <c r="B15" s="122"/>
      <c r="C15" s="118" t="str">
        <f t="shared" si="0"/>
        <v/>
      </c>
      <c r="D15" s="123"/>
      <c r="E15" s="124"/>
      <c r="F15" s="121" t="str">
        <f t="shared" si="1"/>
        <v/>
      </c>
      <c r="G15" s="122"/>
      <c r="H15" s="118" t="str">
        <f t="shared" si="2"/>
        <v/>
      </c>
      <c r="I15" s="123"/>
      <c r="J15" s="124"/>
      <c r="K15" s="121" t="str">
        <f t="shared" si="3"/>
        <v/>
      </c>
      <c r="L15" s="122"/>
      <c r="M15" s="118" t="str">
        <f t="shared" si="4"/>
        <v/>
      </c>
      <c r="N15" s="123"/>
      <c r="O15" s="124"/>
      <c r="P15" s="121" t="str">
        <f t="shared" si="5"/>
        <v/>
      </c>
      <c r="Q15" s="122"/>
      <c r="R15" s="118" t="str">
        <f t="shared" si="6"/>
        <v/>
      </c>
      <c r="S15" s="123"/>
      <c r="T15" s="124"/>
      <c r="U15" s="121" t="str">
        <f t="shared" si="7"/>
        <v/>
      </c>
      <c r="V15" s="122"/>
      <c r="W15" s="118" t="str">
        <f t="shared" si="8"/>
        <v/>
      </c>
      <c r="X15" s="123"/>
      <c r="Y15" s="124"/>
      <c r="Z15" s="121" t="str">
        <f t="shared" si="9"/>
        <v/>
      </c>
      <c r="AA15" s="122"/>
      <c r="AB15" s="118" t="str">
        <f t="shared" si="10"/>
        <v/>
      </c>
      <c r="AC15" s="123"/>
      <c r="AD15" s="124"/>
      <c r="AE15" s="121" t="str">
        <f t="shared" si="11"/>
        <v/>
      </c>
    </row>
    <row r="16" spans="1:31" s="20" customFormat="1" ht="30.1" customHeight="1" x14ac:dyDescent="0.25">
      <c r="A16" s="52" t="s">
        <v>23</v>
      </c>
      <c r="B16" s="122"/>
      <c r="C16" s="118" t="str">
        <f t="shared" si="0"/>
        <v/>
      </c>
      <c r="D16" s="123"/>
      <c r="E16" s="124"/>
      <c r="F16" s="121" t="str">
        <f t="shared" si="1"/>
        <v/>
      </c>
      <c r="G16" s="122"/>
      <c r="H16" s="118" t="str">
        <f t="shared" si="2"/>
        <v/>
      </c>
      <c r="I16" s="123"/>
      <c r="J16" s="124"/>
      <c r="K16" s="121" t="str">
        <f t="shared" si="3"/>
        <v/>
      </c>
      <c r="L16" s="122"/>
      <c r="M16" s="118" t="str">
        <f t="shared" si="4"/>
        <v/>
      </c>
      <c r="N16" s="123"/>
      <c r="O16" s="124"/>
      <c r="P16" s="121" t="str">
        <f t="shared" si="5"/>
        <v/>
      </c>
      <c r="Q16" s="122"/>
      <c r="R16" s="118" t="str">
        <f t="shared" si="6"/>
        <v/>
      </c>
      <c r="S16" s="123"/>
      <c r="T16" s="124"/>
      <c r="U16" s="121" t="str">
        <f t="shared" si="7"/>
        <v/>
      </c>
      <c r="V16" s="122"/>
      <c r="W16" s="118" t="str">
        <f t="shared" si="8"/>
        <v/>
      </c>
      <c r="X16" s="123"/>
      <c r="Y16" s="124"/>
      <c r="Z16" s="121" t="str">
        <f t="shared" si="9"/>
        <v/>
      </c>
      <c r="AA16" s="122"/>
      <c r="AB16" s="118" t="str">
        <f t="shared" si="10"/>
        <v/>
      </c>
      <c r="AC16" s="123"/>
      <c r="AD16" s="124"/>
      <c r="AE16" s="121" t="str">
        <f t="shared" si="11"/>
        <v/>
      </c>
    </row>
    <row r="17" spans="1:31" s="20" customFormat="1" ht="30.1" customHeight="1" x14ac:dyDescent="0.25">
      <c r="A17" s="52" t="s">
        <v>44</v>
      </c>
      <c r="B17" s="122"/>
      <c r="C17" s="118" t="str">
        <f t="shared" si="0"/>
        <v/>
      </c>
      <c r="D17" s="123"/>
      <c r="E17" s="124"/>
      <c r="F17" s="121" t="str">
        <f t="shared" si="1"/>
        <v/>
      </c>
      <c r="G17" s="122"/>
      <c r="H17" s="118" t="str">
        <f t="shared" si="2"/>
        <v/>
      </c>
      <c r="I17" s="123"/>
      <c r="J17" s="124"/>
      <c r="K17" s="121" t="str">
        <f t="shared" si="3"/>
        <v/>
      </c>
      <c r="L17" s="122"/>
      <c r="M17" s="118" t="str">
        <f t="shared" si="4"/>
        <v/>
      </c>
      <c r="N17" s="123"/>
      <c r="O17" s="124"/>
      <c r="P17" s="121" t="str">
        <f t="shared" si="5"/>
        <v/>
      </c>
      <c r="Q17" s="122"/>
      <c r="R17" s="118" t="str">
        <f t="shared" si="6"/>
        <v/>
      </c>
      <c r="S17" s="123"/>
      <c r="T17" s="124"/>
      <c r="U17" s="121" t="str">
        <f t="shared" si="7"/>
        <v/>
      </c>
      <c r="V17" s="122"/>
      <c r="W17" s="118" t="str">
        <f t="shared" si="8"/>
        <v/>
      </c>
      <c r="X17" s="123"/>
      <c r="Y17" s="124"/>
      <c r="Z17" s="121" t="str">
        <f t="shared" si="9"/>
        <v/>
      </c>
      <c r="AA17" s="122"/>
      <c r="AB17" s="118" t="str">
        <f t="shared" si="10"/>
        <v/>
      </c>
      <c r="AC17" s="123"/>
      <c r="AD17" s="124"/>
      <c r="AE17" s="121" t="str">
        <f t="shared" si="11"/>
        <v/>
      </c>
    </row>
    <row r="18" spans="1:31" s="20" customFormat="1" ht="30.1" customHeight="1" x14ac:dyDescent="0.25">
      <c r="A18" s="52" t="s">
        <v>45</v>
      </c>
      <c r="B18" s="125"/>
      <c r="C18" s="118" t="str">
        <f t="shared" si="0"/>
        <v/>
      </c>
      <c r="D18" s="123"/>
      <c r="E18" s="124"/>
      <c r="F18" s="121" t="str">
        <f t="shared" si="1"/>
        <v/>
      </c>
      <c r="G18" s="125">
        <v>4</v>
      </c>
      <c r="H18" s="118">
        <f t="shared" si="2"/>
        <v>5.9880239520958087E-3</v>
      </c>
      <c r="I18" s="123">
        <v>510616.76</v>
      </c>
      <c r="J18" s="124">
        <v>617846.28</v>
      </c>
      <c r="K18" s="121">
        <f t="shared" si="3"/>
        <v>0.14677266489145857</v>
      </c>
      <c r="L18" s="125"/>
      <c r="M18" s="118" t="str">
        <f t="shared" si="4"/>
        <v/>
      </c>
      <c r="N18" s="123"/>
      <c r="O18" s="124"/>
      <c r="P18" s="121" t="str">
        <f t="shared" si="5"/>
        <v/>
      </c>
      <c r="Q18" s="125"/>
      <c r="R18" s="118" t="str">
        <f t="shared" si="6"/>
        <v/>
      </c>
      <c r="S18" s="123"/>
      <c r="T18" s="124"/>
      <c r="U18" s="121" t="str">
        <f t="shared" si="7"/>
        <v/>
      </c>
      <c r="V18" s="125"/>
      <c r="W18" s="118" t="str">
        <f t="shared" si="8"/>
        <v/>
      </c>
      <c r="X18" s="123"/>
      <c r="Y18" s="124"/>
      <c r="Z18" s="121" t="str">
        <f t="shared" si="9"/>
        <v/>
      </c>
      <c r="AA18" s="125"/>
      <c r="AB18" s="118" t="str">
        <f t="shared" si="10"/>
        <v/>
      </c>
      <c r="AC18" s="123"/>
      <c r="AD18" s="124"/>
      <c r="AE18" s="121" t="str">
        <f t="shared" si="11"/>
        <v/>
      </c>
    </row>
    <row r="19" spans="1:31" s="20" customFormat="1" ht="30.1" customHeight="1" x14ac:dyDescent="0.25">
      <c r="A19" s="53" t="s">
        <v>46</v>
      </c>
      <c r="B19" s="125"/>
      <c r="C19" s="118" t="str">
        <f t="shared" si="0"/>
        <v/>
      </c>
      <c r="D19" s="123"/>
      <c r="E19" s="124"/>
      <c r="F19" s="121" t="str">
        <f t="shared" si="1"/>
        <v/>
      </c>
      <c r="G19" s="125"/>
      <c r="H19" s="118" t="str">
        <f t="shared" si="2"/>
        <v/>
      </c>
      <c r="I19" s="123"/>
      <c r="J19" s="124"/>
      <c r="K19" s="121" t="str">
        <f t="shared" si="3"/>
        <v/>
      </c>
      <c r="L19" s="125"/>
      <c r="M19" s="118" t="str">
        <f t="shared" si="4"/>
        <v/>
      </c>
      <c r="N19" s="123"/>
      <c r="O19" s="124"/>
      <c r="P19" s="121" t="str">
        <f t="shared" si="5"/>
        <v/>
      </c>
      <c r="Q19" s="125"/>
      <c r="R19" s="118" t="str">
        <f t="shared" si="6"/>
        <v/>
      </c>
      <c r="S19" s="123"/>
      <c r="T19" s="124"/>
      <c r="U19" s="121" t="str">
        <f t="shared" si="7"/>
        <v/>
      </c>
      <c r="V19" s="125"/>
      <c r="W19" s="118" t="str">
        <f t="shared" si="8"/>
        <v/>
      </c>
      <c r="X19" s="123"/>
      <c r="Y19" s="124"/>
      <c r="Z19" s="121" t="str">
        <f t="shared" si="9"/>
        <v/>
      </c>
      <c r="AA19" s="125"/>
      <c r="AB19" s="118" t="str">
        <f t="shared" si="10"/>
        <v/>
      </c>
      <c r="AC19" s="123"/>
      <c r="AD19" s="124"/>
      <c r="AE19" s="121" t="str">
        <f t="shared" si="11"/>
        <v/>
      </c>
    </row>
    <row r="20" spans="1:31" s="20" customFormat="1" ht="30.1" customHeight="1" x14ac:dyDescent="0.25">
      <c r="A20" s="53" t="s">
        <v>47</v>
      </c>
      <c r="B20" s="122"/>
      <c r="C20" s="118" t="str">
        <f t="shared" si="0"/>
        <v/>
      </c>
      <c r="D20" s="123"/>
      <c r="E20" s="124"/>
      <c r="F20" s="121" t="str">
        <f t="shared" si="1"/>
        <v/>
      </c>
      <c r="G20" s="122"/>
      <c r="H20" s="118" t="str">
        <f t="shared" si="2"/>
        <v/>
      </c>
      <c r="I20" s="123"/>
      <c r="J20" s="124"/>
      <c r="K20" s="121" t="str">
        <f t="shared" si="3"/>
        <v/>
      </c>
      <c r="L20" s="122"/>
      <c r="M20" s="118" t="str">
        <f t="shared" si="4"/>
        <v/>
      </c>
      <c r="N20" s="123"/>
      <c r="O20" s="124"/>
      <c r="P20" s="121" t="str">
        <f t="shared" si="5"/>
        <v/>
      </c>
      <c r="Q20" s="122"/>
      <c r="R20" s="118" t="str">
        <f t="shared" si="6"/>
        <v/>
      </c>
      <c r="S20" s="123"/>
      <c r="T20" s="124"/>
      <c r="U20" s="121" t="str">
        <f t="shared" si="7"/>
        <v/>
      </c>
      <c r="V20" s="122"/>
      <c r="W20" s="118" t="str">
        <f t="shared" si="8"/>
        <v/>
      </c>
      <c r="X20" s="123"/>
      <c r="Y20" s="124"/>
      <c r="Z20" s="121" t="str">
        <f t="shared" si="9"/>
        <v/>
      </c>
      <c r="AA20" s="122"/>
      <c r="AB20" s="118" t="str">
        <f t="shared" si="10"/>
        <v/>
      </c>
      <c r="AC20" s="123"/>
      <c r="AD20" s="124"/>
      <c r="AE20" s="121" t="str">
        <f t="shared" si="11"/>
        <v/>
      </c>
    </row>
    <row r="21" spans="1:31" s="20" customFormat="1" ht="30.1" customHeight="1" x14ac:dyDescent="0.25">
      <c r="A21" s="35" t="s">
        <v>48</v>
      </c>
      <c r="B21" s="122">
        <v>28</v>
      </c>
      <c r="C21" s="118">
        <f t="shared" si="0"/>
        <v>0.73684210526315785</v>
      </c>
      <c r="D21" s="123">
        <v>259727.04958677685</v>
      </c>
      <c r="E21" s="124">
        <v>314269.73</v>
      </c>
      <c r="F21" s="121">
        <f t="shared" si="1"/>
        <v>8.492739291190203E-3</v>
      </c>
      <c r="G21" s="122">
        <v>655</v>
      </c>
      <c r="H21" s="118">
        <f t="shared" si="2"/>
        <v>0.98053892215568861</v>
      </c>
      <c r="I21" s="123">
        <v>715748.26446281001</v>
      </c>
      <c r="J21" s="124">
        <v>866055.4</v>
      </c>
      <c r="K21" s="121">
        <f t="shared" si="3"/>
        <v>0.20573605946391407</v>
      </c>
      <c r="L21" s="122">
        <v>132</v>
      </c>
      <c r="M21" s="118">
        <f t="shared" si="4"/>
        <v>0.99248120300751874</v>
      </c>
      <c r="N21" s="123">
        <v>189654.46280991734</v>
      </c>
      <c r="O21" s="124">
        <v>229481.9</v>
      </c>
      <c r="P21" s="121">
        <f t="shared" si="5"/>
        <v>0.59982918549448971</v>
      </c>
      <c r="Q21" s="122"/>
      <c r="R21" s="118" t="str">
        <f t="shared" si="6"/>
        <v/>
      </c>
      <c r="S21" s="123"/>
      <c r="T21" s="124"/>
      <c r="U21" s="121" t="str">
        <f t="shared" si="7"/>
        <v/>
      </c>
      <c r="V21" s="122"/>
      <c r="W21" s="118" t="str">
        <f t="shared" si="8"/>
        <v/>
      </c>
      <c r="X21" s="123"/>
      <c r="Y21" s="124"/>
      <c r="Z21" s="121" t="str">
        <f t="shared" si="9"/>
        <v/>
      </c>
      <c r="AA21" s="122">
        <v>121</v>
      </c>
      <c r="AB21" s="118">
        <f t="shared" si="10"/>
        <v>1</v>
      </c>
      <c r="AC21" s="123">
        <v>205158.73553719011</v>
      </c>
      <c r="AD21" s="124">
        <v>248242.07</v>
      </c>
      <c r="AE21" s="121">
        <f t="shared" si="11"/>
        <v>1</v>
      </c>
    </row>
    <row r="22" spans="1:31" ht="30.1" customHeight="1" thickBot="1" x14ac:dyDescent="0.3">
      <c r="A22" s="54" t="s">
        <v>2</v>
      </c>
      <c r="B22" s="126">
        <f t="shared" ref="B22:AE22" si="12">SUM(B14:B21)</f>
        <v>38</v>
      </c>
      <c r="C22" s="127">
        <f t="shared" si="12"/>
        <v>1</v>
      </c>
      <c r="D22" s="128">
        <f t="shared" si="12"/>
        <v>33583124.669586778</v>
      </c>
      <c r="E22" s="128">
        <f t="shared" si="12"/>
        <v>37004518.709999993</v>
      </c>
      <c r="F22" s="129">
        <f t="shared" si="12"/>
        <v>1</v>
      </c>
      <c r="G22" s="126">
        <f t="shared" si="12"/>
        <v>668</v>
      </c>
      <c r="H22" s="127">
        <f t="shared" si="12"/>
        <v>1</v>
      </c>
      <c r="I22" s="128">
        <f t="shared" si="12"/>
        <v>3478963.5244628098</v>
      </c>
      <c r="J22" s="128">
        <f t="shared" si="12"/>
        <v>4209545.9700000007</v>
      </c>
      <c r="K22" s="129">
        <f t="shared" si="12"/>
        <v>0.99999999999999978</v>
      </c>
      <c r="L22" s="126">
        <f t="shared" si="12"/>
        <v>133</v>
      </c>
      <c r="M22" s="127">
        <f t="shared" si="12"/>
        <v>1</v>
      </c>
      <c r="N22" s="128">
        <f t="shared" si="12"/>
        <v>316180.78280991735</v>
      </c>
      <c r="O22" s="128">
        <f t="shared" si="12"/>
        <v>382578.75</v>
      </c>
      <c r="P22" s="129">
        <f t="shared" si="12"/>
        <v>1</v>
      </c>
      <c r="Q22" s="126">
        <f t="shared" si="12"/>
        <v>0</v>
      </c>
      <c r="R22" s="127">
        <f t="shared" si="12"/>
        <v>0</v>
      </c>
      <c r="S22" s="128">
        <f t="shared" si="12"/>
        <v>0</v>
      </c>
      <c r="T22" s="128">
        <f t="shared" si="12"/>
        <v>0</v>
      </c>
      <c r="U22" s="129">
        <f t="shared" si="12"/>
        <v>0</v>
      </c>
      <c r="V22" s="126">
        <f t="shared" si="12"/>
        <v>0</v>
      </c>
      <c r="W22" s="127">
        <f t="shared" si="12"/>
        <v>0</v>
      </c>
      <c r="X22" s="128">
        <f t="shared" si="12"/>
        <v>0</v>
      </c>
      <c r="Y22" s="128">
        <f t="shared" si="12"/>
        <v>0</v>
      </c>
      <c r="Z22" s="129">
        <f t="shared" si="12"/>
        <v>0</v>
      </c>
      <c r="AA22" s="126">
        <f t="shared" si="12"/>
        <v>121</v>
      </c>
      <c r="AB22" s="127">
        <f t="shared" si="12"/>
        <v>1</v>
      </c>
      <c r="AC22" s="128">
        <f t="shared" si="12"/>
        <v>205158.73553719011</v>
      </c>
      <c r="AD22" s="128">
        <f t="shared" si="12"/>
        <v>248242.07</v>
      </c>
      <c r="AE22" s="129">
        <f t="shared" si="12"/>
        <v>1</v>
      </c>
    </row>
    <row r="23" spans="1:31" s="3" customFormat="1" x14ac:dyDescent="0.25">
      <c r="B23" s="6"/>
      <c r="H23" s="6"/>
      <c r="N23" s="6"/>
    </row>
    <row r="24" spans="1:31" s="133" customFormat="1" x14ac:dyDescent="0.25">
      <c r="A24" s="175" t="s">
        <v>49</v>
      </c>
      <c r="B24" s="175"/>
      <c r="C24" s="175"/>
      <c r="D24" s="175"/>
      <c r="E24" s="175"/>
      <c r="F24" s="175"/>
      <c r="G24" s="175"/>
      <c r="H24" s="175"/>
      <c r="I24" s="130"/>
      <c r="J24" s="130"/>
      <c r="K24" s="130"/>
      <c r="L24" s="109"/>
      <c r="M24" s="131"/>
      <c r="N24" s="132"/>
      <c r="O24" s="132"/>
      <c r="P24" s="130"/>
      <c r="Q24" s="130"/>
      <c r="R24" s="109"/>
      <c r="S24" s="132"/>
      <c r="T24" s="132"/>
      <c r="U24" s="132"/>
      <c r="V24" s="46"/>
      <c r="W24" s="46"/>
      <c r="X24" s="46"/>
      <c r="AC24" s="46"/>
      <c r="AD24" s="46"/>
      <c r="AE24" s="46"/>
    </row>
    <row r="25" spans="1:31" s="135" customFormat="1" x14ac:dyDescent="0.25">
      <c r="A25" s="109"/>
      <c r="B25" s="109"/>
      <c r="C25" s="109"/>
      <c r="D25" s="109"/>
      <c r="E25" s="109"/>
      <c r="F25" s="109"/>
      <c r="G25" s="134"/>
      <c r="H25" s="134"/>
      <c r="I25" s="130"/>
      <c r="J25" s="130"/>
      <c r="K25" s="130"/>
      <c r="L25" s="109"/>
      <c r="M25" s="131"/>
      <c r="N25" s="132"/>
      <c r="O25" s="132"/>
      <c r="P25" s="130"/>
      <c r="Q25" s="130"/>
      <c r="R25" s="109"/>
      <c r="S25" s="132"/>
      <c r="T25" s="132"/>
      <c r="U25" s="132"/>
      <c r="V25" s="46"/>
      <c r="W25" s="46"/>
      <c r="X25" s="46"/>
      <c r="Y25" s="133"/>
      <c r="Z25" s="133"/>
      <c r="AA25" s="133"/>
      <c r="AB25" s="133"/>
      <c r="AC25" s="46"/>
      <c r="AD25" s="46"/>
      <c r="AE25" s="46"/>
    </row>
    <row r="26" spans="1:31" s="136" customFormat="1" x14ac:dyDescent="0.25">
      <c r="A26" s="109"/>
      <c r="B26" s="109"/>
      <c r="C26" s="109"/>
      <c r="D26" s="109"/>
      <c r="E26" s="109"/>
      <c r="F26" s="109"/>
      <c r="G26" s="134"/>
      <c r="H26" s="134"/>
      <c r="I26" s="130"/>
      <c r="J26" s="130"/>
      <c r="K26" s="130"/>
      <c r="L26" s="109"/>
      <c r="M26" s="131"/>
      <c r="N26" s="132"/>
      <c r="O26" s="132"/>
      <c r="P26" s="130"/>
      <c r="Q26" s="130"/>
      <c r="R26" s="109"/>
      <c r="S26" s="132"/>
      <c r="T26" s="132"/>
      <c r="U26" s="132"/>
      <c r="V26" s="132"/>
      <c r="W26" s="132"/>
      <c r="X26" s="132"/>
      <c r="Y26" s="133"/>
      <c r="Z26" s="133"/>
      <c r="AA26" s="133"/>
      <c r="AB26" s="133"/>
      <c r="AC26" s="132"/>
      <c r="AD26" s="132"/>
      <c r="AE26" s="132"/>
    </row>
    <row r="27" spans="1:31" s="136" customFormat="1" ht="14.95" thickBot="1" x14ac:dyDescent="0.3">
      <c r="A27" s="109"/>
      <c r="B27" s="109"/>
      <c r="C27" s="109"/>
      <c r="D27" s="109"/>
      <c r="E27" s="109"/>
      <c r="F27" s="109"/>
      <c r="G27" s="134"/>
      <c r="H27" s="134"/>
      <c r="I27" s="130"/>
      <c r="J27" s="130"/>
      <c r="K27" s="130"/>
      <c r="L27" s="109"/>
      <c r="M27" s="131"/>
      <c r="N27" s="132"/>
      <c r="O27" s="132"/>
      <c r="P27" s="130"/>
      <c r="Q27" s="130"/>
      <c r="R27" s="109"/>
      <c r="S27" s="132"/>
      <c r="T27" s="132"/>
      <c r="U27" s="132"/>
      <c r="V27" s="130"/>
      <c r="W27" s="130"/>
      <c r="X27" s="109"/>
      <c r="Y27" s="133"/>
      <c r="Z27" s="133"/>
      <c r="AA27" s="133"/>
      <c r="AB27" s="133"/>
      <c r="AC27" s="130"/>
      <c r="AD27" s="130"/>
      <c r="AE27" s="109"/>
    </row>
    <row r="28" spans="1:31" s="137" customFormat="1" x14ac:dyDescent="0.25">
      <c r="A28" s="179" t="s">
        <v>12</v>
      </c>
      <c r="B28" s="166" t="s">
        <v>21</v>
      </c>
      <c r="C28" s="167"/>
      <c r="D28" s="167"/>
      <c r="E28" s="167"/>
      <c r="F28" s="168"/>
      <c r="G28" s="3"/>
      <c r="J28" s="205" t="s">
        <v>19</v>
      </c>
      <c r="K28" s="206"/>
      <c r="L28" s="166" t="s">
        <v>20</v>
      </c>
      <c r="M28" s="167"/>
      <c r="N28" s="167"/>
      <c r="O28" s="167"/>
      <c r="P28" s="168"/>
      <c r="Q28" s="130"/>
      <c r="R28" s="109"/>
      <c r="S28" s="132"/>
      <c r="T28" s="132"/>
      <c r="U28" s="132"/>
      <c r="V28" s="130"/>
      <c r="W28" s="130"/>
      <c r="X28" s="109"/>
      <c r="AC28" s="130"/>
      <c r="AD28" s="130"/>
      <c r="AE28" s="109"/>
    </row>
    <row r="29" spans="1:31" s="137" customFormat="1" ht="14.95" thickBot="1" x14ac:dyDescent="0.3">
      <c r="A29" s="180"/>
      <c r="B29" s="202"/>
      <c r="C29" s="203"/>
      <c r="D29" s="203"/>
      <c r="E29" s="203"/>
      <c r="F29" s="204"/>
      <c r="G29" s="3"/>
      <c r="J29" s="207"/>
      <c r="K29" s="208"/>
      <c r="L29" s="169"/>
      <c r="M29" s="170"/>
      <c r="N29" s="170"/>
      <c r="O29" s="170"/>
      <c r="P29" s="171"/>
      <c r="Q29" s="130"/>
      <c r="R29" s="109"/>
      <c r="S29" s="132"/>
      <c r="T29" s="132"/>
      <c r="U29" s="132"/>
      <c r="V29" s="130"/>
      <c r="W29" s="130"/>
      <c r="X29" s="109"/>
      <c r="AC29" s="130"/>
      <c r="AD29" s="130"/>
      <c r="AE29" s="109"/>
    </row>
    <row r="30" spans="1:31" s="3" customFormat="1" ht="55.05" thickBot="1" x14ac:dyDescent="0.3">
      <c r="A30" s="181"/>
      <c r="B30" s="138" t="s">
        <v>18</v>
      </c>
      <c r="C30" s="62" t="s">
        <v>9</v>
      </c>
      <c r="D30" s="63" t="s">
        <v>50</v>
      </c>
      <c r="E30" s="64" t="s">
        <v>51</v>
      </c>
      <c r="F30" s="139" t="s">
        <v>10</v>
      </c>
      <c r="J30" s="209"/>
      <c r="K30" s="210"/>
      <c r="L30" s="138" t="s">
        <v>18</v>
      </c>
      <c r="M30" s="62" t="s">
        <v>9</v>
      </c>
      <c r="N30" s="63" t="s">
        <v>50</v>
      </c>
      <c r="O30" s="64" t="s">
        <v>51</v>
      </c>
      <c r="P30" s="139" t="s">
        <v>10</v>
      </c>
    </row>
    <row r="31" spans="1:31" s="3" customFormat="1" x14ac:dyDescent="0.25">
      <c r="A31" s="51" t="s">
        <v>43</v>
      </c>
      <c r="B31" s="140">
        <f t="shared" ref="B31:B38" si="13">B14+G14+L14+Q14+V14+AA14</f>
        <v>20</v>
      </c>
      <c r="C31" s="141">
        <f t="shared" ref="C31:C38" si="14">IF(B31,B31/$B$39,"")</f>
        <v>2.0833333333333332E-2</v>
      </c>
      <c r="D31" s="142">
        <f t="shared" ref="D31:E36" si="15">D14+I14+N14+S14+X14+AC14</f>
        <v>35702522.440000005</v>
      </c>
      <c r="E31" s="143">
        <f t="shared" si="15"/>
        <v>39568990.119999997</v>
      </c>
      <c r="F31" s="121">
        <f t="shared" ref="F31:F38" si="16">IF(E31,E31/$E$39,"")</f>
        <v>0.94561114571576488</v>
      </c>
      <c r="J31" s="200" t="s">
        <v>5</v>
      </c>
      <c r="K31" s="201"/>
      <c r="L31" s="55">
        <f>B22</f>
        <v>38</v>
      </c>
      <c r="M31" s="141">
        <f>IF(L31,L31/$L$37,"")</f>
        <v>3.9583333333333331E-2</v>
      </c>
      <c r="N31" s="144">
        <f>D22</f>
        <v>33583124.669586778</v>
      </c>
      <c r="O31" s="144">
        <f>E22</f>
        <v>37004518.709999993</v>
      </c>
      <c r="P31" s="145">
        <f>IF(O31,O31/$O$37,"")</f>
        <v>0.88432596404165087</v>
      </c>
    </row>
    <row r="32" spans="1:31" s="3" customFormat="1" x14ac:dyDescent="0.25">
      <c r="A32" s="52" t="s">
        <v>22</v>
      </c>
      <c r="B32" s="146">
        <f t="shared" si="13"/>
        <v>0</v>
      </c>
      <c r="C32" s="141" t="str">
        <f t="shared" si="14"/>
        <v/>
      </c>
      <c r="D32" s="147">
        <f t="shared" si="15"/>
        <v>0</v>
      </c>
      <c r="E32" s="148">
        <f t="shared" si="15"/>
        <v>0</v>
      </c>
      <c r="F32" s="121" t="str">
        <f t="shared" si="16"/>
        <v/>
      </c>
      <c r="J32" s="196" t="s">
        <v>3</v>
      </c>
      <c r="K32" s="197"/>
      <c r="L32" s="9">
        <f>G22</f>
        <v>668</v>
      </c>
      <c r="M32" s="141">
        <f t="shared" ref="M32:M36" si="17">IF(L32,L32/$L$37,"")</f>
        <v>0.6958333333333333</v>
      </c>
      <c r="N32" s="149">
        <f>I22</f>
        <v>3478963.5244628098</v>
      </c>
      <c r="O32" s="149">
        <f>J22</f>
        <v>4209545.9700000007</v>
      </c>
      <c r="P32" s="145">
        <f t="shared" ref="P32:P36" si="18">IF(O32,O32/$O$37,"")</f>
        <v>0.10059881678968871</v>
      </c>
    </row>
    <row r="33" spans="1:33" ht="30.1" customHeight="1" x14ac:dyDescent="0.25">
      <c r="A33" s="52" t="s">
        <v>23</v>
      </c>
      <c r="B33" s="146">
        <f t="shared" si="13"/>
        <v>0</v>
      </c>
      <c r="C33" s="141" t="str">
        <f t="shared" si="14"/>
        <v/>
      </c>
      <c r="D33" s="147">
        <f t="shared" si="15"/>
        <v>0</v>
      </c>
      <c r="E33" s="148">
        <f t="shared" si="15"/>
        <v>0</v>
      </c>
      <c r="F33" s="121" t="str">
        <f t="shared" si="16"/>
        <v/>
      </c>
      <c r="G33" s="3"/>
      <c r="J33" s="196" t="s">
        <v>4</v>
      </c>
      <c r="K33" s="197"/>
      <c r="L33" s="9">
        <f>L22</f>
        <v>133</v>
      </c>
      <c r="M33" s="141">
        <f t="shared" si="17"/>
        <v>0.13854166666666667</v>
      </c>
      <c r="N33" s="149">
        <f>N22</f>
        <v>316180.78280991735</v>
      </c>
      <c r="O33" s="149">
        <f>O22</f>
        <v>382578.75</v>
      </c>
      <c r="P33" s="145">
        <f t="shared" si="18"/>
        <v>9.1427840088127398E-3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52" t="s">
        <v>44</v>
      </c>
      <c r="B34" s="146">
        <f t="shared" si="13"/>
        <v>0</v>
      </c>
      <c r="C34" s="141" t="str">
        <f t="shared" si="14"/>
        <v/>
      </c>
      <c r="D34" s="147">
        <f t="shared" si="15"/>
        <v>0</v>
      </c>
      <c r="E34" s="148">
        <f t="shared" si="15"/>
        <v>0</v>
      </c>
      <c r="F34" s="121" t="str">
        <f t="shared" si="16"/>
        <v/>
      </c>
      <c r="G34" s="3"/>
      <c r="J34" s="196" t="s">
        <v>41</v>
      </c>
      <c r="K34" s="197"/>
      <c r="L34" s="9">
        <f>Q22</f>
        <v>0</v>
      </c>
      <c r="M34" s="141" t="str">
        <f t="shared" si="17"/>
        <v/>
      </c>
      <c r="N34" s="149">
        <f>S22</f>
        <v>0</v>
      </c>
      <c r="O34" s="149">
        <f>T22</f>
        <v>0</v>
      </c>
      <c r="P34" s="145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52" t="s">
        <v>45</v>
      </c>
      <c r="B35" s="150">
        <f t="shared" si="13"/>
        <v>4</v>
      </c>
      <c r="C35" s="141">
        <f t="shared" si="14"/>
        <v>4.1666666666666666E-3</v>
      </c>
      <c r="D35" s="147">
        <f t="shared" si="15"/>
        <v>510616.76</v>
      </c>
      <c r="E35" s="151">
        <f t="shared" si="15"/>
        <v>617846.28</v>
      </c>
      <c r="F35" s="121">
        <f t="shared" si="16"/>
        <v>1.4765156425150213E-2</v>
      </c>
      <c r="G35" s="3"/>
      <c r="J35" s="196" t="s">
        <v>6</v>
      </c>
      <c r="K35" s="197"/>
      <c r="L35" s="9">
        <f>V22</f>
        <v>0</v>
      </c>
      <c r="M35" s="141" t="str">
        <f t="shared" si="17"/>
        <v/>
      </c>
      <c r="N35" s="149">
        <f>X22</f>
        <v>0</v>
      </c>
      <c r="O35" s="149">
        <f>Y22</f>
        <v>0</v>
      </c>
      <c r="P35" s="145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53" t="s">
        <v>46</v>
      </c>
      <c r="B36" s="150">
        <f t="shared" si="13"/>
        <v>0</v>
      </c>
      <c r="C36" s="141" t="str">
        <f t="shared" si="14"/>
        <v/>
      </c>
      <c r="D36" s="147">
        <f t="shared" si="15"/>
        <v>0</v>
      </c>
      <c r="E36" s="151">
        <f>E19+J19+O19+T19+Y19+AD19</f>
        <v>0</v>
      </c>
      <c r="F36" s="121" t="str">
        <f t="shared" si="16"/>
        <v/>
      </c>
      <c r="G36" s="3"/>
      <c r="J36" s="196" t="s">
        <v>42</v>
      </c>
      <c r="K36" s="197"/>
      <c r="L36" s="9">
        <f>AA22</f>
        <v>121</v>
      </c>
      <c r="M36" s="141">
        <f t="shared" si="17"/>
        <v>0.12604166666666666</v>
      </c>
      <c r="N36" s="149">
        <f>AC22</f>
        <v>205158.73553719011</v>
      </c>
      <c r="O36" s="149">
        <f>AD22</f>
        <v>248242.07</v>
      </c>
      <c r="P36" s="145">
        <f t="shared" si="18"/>
        <v>5.9324351598476722E-3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53" t="s">
        <v>47</v>
      </c>
      <c r="B37" s="146">
        <f t="shared" si="13"/>
        <v>0</v>
      </c>
      <c r="C37" s="141" t="str">
        <f t="shared" si="14"/>
        <v/>
      </c>
      <c r="D37" s="147">
        <f>D20+I20+N20+S20+X20+AC20</f>
        <v>0</v>
      </c>
      <c r="E37" s="152">
        <f>E20+J20+O20+T20+Y20+AD20</f>
        <v>0</v>
      </c>
      <c r="F37" s="121" t="str">
        <f t="shared" si="16"/>
        <v/>
      </c>
      <c r="G37" s="3"/>
      <c r="J37" s="198" t="s">
        <v>2</v>
      </c>
      <c r="K37" s="199"/>
      <c r="L37" s="44">
        <f>SUM(L31:L36)</f>
        <v>960</v>
      </c>
      <c r="M37" s="127">
        <f t="shared" ref="M37:P37" si="19">SUM(M31:M36)</f>
        <v>1</v>
      </c>
      <c r="N37" s="153">
        <f t="shared" si="19"/>
        <v>37583427.712396704</v>
      </c>
      <c r="O37" s="154">
        <f t="shared" si="19"/>
        <v>41844885.499999993</v>
      </c>
      <c r="P37" s="155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35" t="s">
        <v>48</v>
      </c>
      <c r="B38" s="146">
        <f t="shared" si="13"/>
        <v>936</v>
      </c>
      <c r="C38" s="141">
        <f t="shared" si="14"/>
        <v>0.97499999999999998</v>
      </c>
      <c r="D38" s="147">
        <f>D21+I21+N21+S21+X21+AC21</f>
        <v>1370288.5123966942</v>
      </c>
      <c r="E38" s="152">
        <f>E21+J21+O21+T21+Y21+AD21</f>
        <v>1658049.0999999999</v>
      </c>
      <c r="F38" s="121">
        <f t="shared" si="16"/>
        <v>3.962369785908483E-2</v>
      </c>
      <c r="G38" s="3"/>
      <c r="H38" s="6"/>
      <c r="I38" s="156"/>
      <c r="J38" s="3"/>
      <c r="K38" s="3"/>
      <c r="L38" s="3"/>
      <c r="M38" s="3"/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36" customFormat="1" ht="30.1" customHeight="1" thickBot="1" x14ac:dyDescent="0.3">
      <c r="A39" s="36" t="s">
        <v>2</v>
      </c>
      <c r="B39" s="157">
        <f>SUM(B31:B38)</f>
        <v>960</v>
      </c>
      <c r="C39" s="158">
        <f>SUM(C31:C38)</f>
        <v>1</v>
      </c>
      <c r="D39" s="159">
        <f>SUM(D31:D38)</f>
        <v>37583427.712396696</v>
      </c>
      <c r="E39" s="159">
        <f>SUM(E31:E38)</f>
        <v>41844885.5</v>
      </c>
      <c r="F39" s="160">
        <f>SUM(F31:F38)</f>
        <v>0.99999999999999989</v>
      </c>
      <c r="G39" s="134"/>
      <c r="H39" s="134"/>
      <c r="I39" s="130"/>
      <c r="J39" s="130"/>
      <c r="K39" s="130"/>
      <c r="L39" s="109"/>
      <c r="M39" s="131"/>
      <c r="N39" s="132"/>
      <c r="O39" s="132"/>
      <c r="P39" s="130"/>
      <c r="Q39" s="130"/>
      <c r="R39" s="109"/>
      <c r="S39" s="132"/>
      <c r="T39" s="132"/>
      <c r="U39" s="132"/>
      <c r="V39" s="130"/>
      <c r="W39" s="130"/>
      <c r="X39" s="109"/>
      <c r="Y39" s="133"/>
      <c r="Z39" s="133"/>
      <c r="AA39" s="133"/>
      <c r="AB39" s="133"/>
      <c r="AC39" s="130"/>
      <c r="AD39" s="130"/>
      <c r="AE39" s="109"/>
    </row>
    <row r="40" spans="1:33" s="136" customFormat="1" ht="30.1" customHeight="1" x14ac:dyDescent="0.25">
      <c r="A40" s="109"/>
      <c r="B40" s="109"/>
      <c r="C40" s="109"/>
      <c r="D40" s="109"/>
      <c r="E40" s="109"/>
      <c r="F40" s="109"/>
      <c r="G40" s="3"/>
      <c r="H40" s="6"/>
      <c r="I40" s="3"/>
      <c r="J40" s="3"/>
      <c r="K40" s="3"/>
      <c r="L40" s="3"/>
      <c r="M40" s="3"/>
      <c r="N40" s="6"/>
      <c r="O40" s="3"/>
      <c r="P40" s="3"/>
      <c r="Q40" s="3"/>
      <c r="R40" s="3"/>
      <c r="S40" s="3"/>
      <c r="T40" s="3"/>
      <c r="U40" s="161"/>
      <c r="V40" s="130"/>
      <c r="W40" s="130"/>
      <c r="X40" s="109"/>
      <c r="Y40" s="133"/>
      <c r="Z40" s="133"/>
      <c r="AA40" s="133"/>
      <c r="AB40" s="133"/>
      <c r="AC40" s="130"/>
      <c r="AD40" s="130"/>
      <c r="AE40" s="109"/>
    </row>
    <row r="41" spans="1:33" ht="36" customHeight="1" x14ac:dyDescent="0.25">
      <c r="A41" s="3"/>
      <c r="B41" s="6"/>
      <c r="C41" s="3"/>
      <c r="D41" s="3"/>
      <c r="E41" s="3"/>
      <c r="F41" s="3"/>
      <c r="G41" s="3"/>
      <c r="H41" s="6"/>
      <c r="I41" s="3"/>
      <c r="J41" s="3"/>
      <c r="K41" s="3"/>
      <c r="L41" s="3"/>
      <c r="M41" s="3"/>
      <c r="N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6"/>
      <c r="H42" s="6"/>
      <c r="N42" s="6"/>
    </row>
    <row r="43" spans="1:33" s="3" customFormat="1" x14ac:dyDescent="0.25">
      <c r="B43" s="6"/>
      <c r="H43" s="6"/>
      <c r="N43" s="6"/>
    </row>
    <row r="44" spans="1:33" s="3" customFormat="1" x14ac:dyDescent="0.25">
      <c r="B44" s="6"/>
      <c r="H44" s="6"/>
      <c r="N44" s="6"/>
    </row>
    <row r="45" spans="1:33" s="3" customFormat="1" x14ac:dyDescent="0.25">
      <c r="B45" s="6"/>
      <c r="H45" s="6"/>
      <c r="N45" s="6"/>
    </row>
    <row r="46" spans="1:33" s="3" customFormat="1" x14ac:dyDescent="0.25">
      <c r="B46" s="6"/>
      <c r="H46" s="6"/>
      <c r="N46" s="6"/>
    </row>
    <row r="47" spans="1:33" s="3" customFormat="1" x14ac:dyDescent="0.25">
      <c r="B47" s="6"/>
      <c r="H47" s="6"/>
      <c r="N47" s="6"/>
    </row>
    <row r="48" spans="1:33" s="3" customFormat="1" x14ac:dyDescent="0.25">
      <c r="B48" s="6"/>
      <c r="H48" s="6"/>
      <c r="N48" s="6"/>
    </row>
    <row r="49" spans="2:14" s="3" customFormat="1" x14ac:dyDescent="0.25">
      <c r="B49" s="6"/>
      <c r="H49" s="6"/>
      <c r="N49" s="6"/>
    </row>
    <row r="50" spans="2:14" s="3" customFormat="1" x14ac:dyDescent="0.25">
      <c r="B50" s="6"/>
      <c r="H50" s="6"/>
      <c r="N50" s="6"/>
    </row>
    <row r="51" spans="2:14" s="3" customFormat="1" x14ac:dyDescent="0.25">
      <c r="B51" s="6"/>
      <c r="H51" s="6"/>
      <c r="N51" s="6"/>
    </row>
    <row r="52" spans="2:14" s="3" customFormat="1" x14ac:dyDescent="0.25">
      <c r="B52" s="6"/>
      <c r="H52" s="6"/>
      <c r="N52" s="6"/>
    </row>
    <row r="53" spans="2:14" s="3" customFormat="1" x14ac:dyDescent="0.25">
      <c r="B53" s="6"/>
      <c r="H53" s="6"/>
      <c r="N53" s="6"/>
    </row>
    <row r="54" spans="2:14" s="3" customFormat="1" x14ac:dyDescent="0.25">
      <c r="B54" s="6"/>
      <c r="H54" s="6"/>
      <c r="N54" s="6"/>
    </row>
    <row r="55" spans="2:14" s="3" customFormat="1" x14ac:dyDescent="0.25">
      <c r="B55" s="6"/>
      <c r="H55" s="6"/>
      <c r="N55" s="6"/>
    </row>
    <row r="56" spans="2:14" s="3" customFormat="1" x14ac:dyDescent="0.25">
      <c r="B56" s="6"/>
      <c r="H56" s="6"/>
      <c r="N56" s="6"/>
    </row>
    <row r="57" spans="2:14" s="3" customFormat="1" x14ac:dyDescent="0.25">
      <c r="B57" s="6"/>
      <c r="H57" s="6"/>
      <c r="N57" s="6"/>
    </row>
    <row r="58" spans="2:14" s="3" customFormat="1" x14ac:dyDescent="0.25">
      <c r="B58" s="6"/>
      <c r="H58" s="6"/>
      <c r="N58" s="6"/>
    </row>
    <row r="59" spans="2:14" s="3" customFormat="1" x14ac:dyDescent="0.25">
      <c r="B59" s="6"/>
      <c r="H59" s="6"/>
      <c r="N59" s="6"/>
    </row>
    <row r="60" spans="2:14" s="3" customFormat="1" x14ac:dyDescent="0.25">
      <c r="B60" s="6"/>
      <c r="H60" s="6"/>
      <c r="N60" s="6"/>
    </row>
    <row r="61" spans="2:14" s="3" customFormat="1" x14ac:dyDescent="0.25">
      <c r="B61" s="6"/>
      <c r="H61" s="6"/>
      <c r="N61" s="6"/>
    </row>
    <row r="62" spans="2:14" s="3" customFormat="1" x14ac:dyDescent="0.25">
      <c r="B62" s="6"/>
      <c r="H62" s="6"/>
      <c r="N62" s="6"/>
    </row>
    <row r="63" spans="2:14" s="3" customFormat="1" x14ac:dyDescent="0.25">
      <c r="B63" s="6"/>
      <c r="H63" s="6"/>
      <c r="N63" s="6"/>
    </row>
    <row r="64" spans="2:14" s="3" customFormat="1" x14ac:dyDescent="0.25">
      <c r="B64" s="6"/>
      <c r="H64" s="6"/>
      <c r="N64" s="6"/>
    </row>
    <row r="65" spans="2:14" s="3" customFormat="1" x14ac:dyDescent="0.25">
      <c r="B65" s="6"/>
      <c r="H65" s="6"/>
      <c r="N65" s="6"/>
    </row>
    <row r="66" spans="2:14" s="3" customFormat="1" x14ac:dyDescent="0.25">
      <c r="B66" s="6"/>
      <c r="H66" s="6"/>
      <c r="N66" s="6"/>
    </row>
    <row r="67" spans="2:14" s="3" customFormat="1" x14ac:dyDescent="0.25">
      <c r="B67" s="6"/>
      <c r="H67" s="6"/>
      <c r="N67" s="6"/>
    </row>
    <row r="68" spans="2:14" s="3" customFormat="1" x14ac:dyDescent="0.25">
      <c r="B68" s="6"/>
      <c r="H68" s="6"/>
      <c r="N68" s="6"/>
    </row>
    <row r="69" spans="2:14" s="3" customFormat="1" x14ac:dyDescent="0.25">
      <c r="B69" s="6"/>
      <c r="H69" s="6"/>
      <c r="N69" s="6"/>
    </row>
    <row r="70" spans="2:14" s="3" customFormat="1" x14ac:dyDescent="0.25">
      <c r="B70" s="6"/>
      <c r="H70" s="6"/>
      <c r="N70" s="6"/>
    </row>
    <row r="71" spans="2:14" s="3" customFormat="1" x14ac:dyDescent="0.25">
      <c r="B71" s="6"/>
      <c r="H71" s="6"/>
      <c r="N71" s="6"/>
    </row>
    <row r="72" spans="2:14" s="3" customFormat="1" x14ac:dyDescent="0.25">
      <c r="B72" s="6"/>
      <c r="H72" s="6"/>
      <c r="N72" s="6"/>
    </row>
    <row r="73" spans="2:14" s="3" customFormat="1" x14ac:dyDescent="0.25">
      <c r="B73" s="6"/>
      <c r="H73" s="6"/>
      <c r="N73" s="6"/>
    </row>
    <row r="74" spans="2:14" s="3" customFormat="1" x14ac:dyDescent="0.25">
      <c r="B74" s="6"/>
      <c r="H74" s="6"/>
      <c r="N74" s="6"/>
    </row>
    <row r="75" spans="2:14" s="3" customFormat="1" x14ac:dyDescent="0.25">
      <c r="B75" s="6"/>
      <c r="H75" s="6"/>
      <c r="N75" s="6"/>
    </row>
    <row r="76" spans="2:14" s="3" customFormat="1" x14ac:dyDescent="0.25">
      <c r="B76" s="6"/>
      <c r="H76" s="6"/>
      <c r="N76" s="6"/>
    </row>
    <row r="77" spans="2:14" s="3" customFormat="1" x14ac:dyDescent="0.25">
      <c r="B77" s="6"/>
      <c r="H77" s="6"/>
      <c r="N77" s="6"/>
    </row>
    <row r="78" spans="2:14" s="3" customFormat="1" x14ac:dyDescent="0.25">
      <c r="B78" s="6"/>
      <c r="H78" s="6"/>
      <c r="N78" s="6"/>
    </row>
    <row r="79" spans="2:14" s="3" customFormat="1" x14ac:dyDescent="0.25">
      <c r="B79" s="6"/>
      <c r="H79" s="6"/>
      <c r="N79" s="6"/>
    </row>
    <row r="80" spans="2:14" s="3" customFormat="1" x14ac:dyDescent="0.25">
      <c r="B80" s="6"/>
      <c r="H80" s="6"/>
      <c r="N80" s="6"/>
    </row>
    <row r="81" spans="2:14" s="3" customFormat="1" x14ac:dyDescent="0.25">
      <c r="B81" s="6"/>
      <c r="H81" s="6"/>
      <c r="N81" s="6"/>
    </row>
    <row r="82" spans="2:14" s="3" customFormat="1" x14ac:dyDescent="0.25">
      <c r="B82" s="6"/>
      <c r="H82" s="6"/>
      <c r="N82" s="6"/>
    </row>
    <row r="83" spans="2:14" s="3" customFormat="1" x14ac:dyDescent="0.25">
      <c r="B83" s="6"/>
      <c r="H83" s="6"/>
      <c r="N83" s="6"/>
    </row>
    <row r="84" spans="2:14" s="3" customFormat="1" x14ac:dyDescent="0.25">
      <c r="B84" s="6"/>
      <c r="H84" s="6"/>
      <c r="N84" s="6"/>
    </row>
    <row r="85" spans="2:14" s="3" customFormat="1" x14ac:dyDescent="0.25">
      <c r="B85" s="6"/>
      <c r="H85" s="6"/>
      <c r="N85" s="6"/>
    </row>
    <row r="86" spans="2:14" s="3" customFormat="1" x14ac:dyDescent="0.25">
      <c r="B86" s="6"/>
      <c r="H86" s="6"/>
      <c r="N86" s="6"/>
    </row>
    <row r="87" spans="2:14" s="3" customFormat="1" x14ac:dyDescent="0.25">
      <c r="B87" s="6"/>
      <c r="H87" s="6"/>
      <c r="N87" s="6"/>
    </row>
    <row r="88" spans="2:14" s="3" customFormat="1" x14ac:dyDescent="0.25">
      <c r="B88" s="6"/>
      <c r="H88" s="6"/>
      <c r="N88" s="6"/>
    </row>
    <row r="89" spans="2:14" s="3" customFormat="1" x14ac:dyDescent="0.25">
      <c r="B89" s="6"/>
      <c r="H89" s="6"/>
      <c r="N89" s="6"/>
    </row>
    <row r="90" spans="2:14" s="3" customFormat="1" x14ac:dyDescent="0.25">
      <c r="B90" s="6"/>
      <c r="H90" s="6"/>
      <c r="N90" s="6"/>
    </row>
    <row r="91" spans="2:14" s="3" customFormat="1" x14ac:dyDescent="0.25">
      <c r="B91" s="6"/>
      <c r="H91" s="6"/>
      <c r="N91" s="6"/>
    </row>
    <row r="92" spans="2:14" s="3" customFormat="1" x14ac:dyDescent="0.25">
      <c r="B92" s="6"/>
      <c r="H92" s="6"/>
      <c r="N92" s="6"/>
    </row>
    <row r="93" spans="2:14" s="3" customFormat="1" x14ac:dyDescent="0.25">
      <c r="B93" s="6"/>
      <c r="H93" s="6"/>
      <c r="N93" s="6"/>
    </row>
    <row r="94" spans="2:14" s="3" customFormat="1" x14ac:dyDescent="0.25">
      <c r="B94" s="6"/>
      <c r="H94" s="6"/>
      <c r="N94" s="6"/>
    </row>
    <row r="95" spans="2:14" s="3" customFormat="1" x14ac:dyDescent="0.25">
      <c r="B95" s="6"/>
      <c r="H95" s="6"/>
      <c r="N95" s="6"/>
    </row>
    <row r="96" spans="2:14" s="3" customFormat="1" x14ac:dyDescent="0.25">
      <c r="B96" s="6"/>
      <c r="H96" s="6"/>
      <c r="N96" s="6"/>
    </row>
    <row r="97" spans="1:21" s="3" customFormat="1" x14ac:dyDescent="0.25">
      <c r="B97" s="6"/>
      <c r="H97" s="6"/>
      <c r="N97" s="6"/>
    </row>
    <row r="98" spans="1:21" s="3" customFormat="1" x14ac:dyDescent="0.25">
      <c r="B98" s="6"/>
      <c r="H98" s="6"/>
      <c r="N98" s="6"/>
    </row>
    <row r="99" spans="1:21" s="3" customFormat="1" x14ac:dyDescent="0.25">
      <c r="B99" s="6"/>
      <c r="H99" s="6"/>
      <c r="N99" s="6"/>
    </row>
    <row r="100" spans="1:21" s="3" customFormat="1" x14ac:dyDescent="0.25">
      <c r="B100" s="6"/>
      <c r="G100" s="4"/>
      <c r="H100" s="7"/>
      <c r="I100" s="4"/>
      <c r="J100" s="4"/>
      <c r="K100" s="4"/>
      <c r="L100" s="4"/>
      <c r="M100" s="4"/>
      <c r="N100" s="7"/>
      <c r="O100" s="4"/>
      <c r="P100" s="4"/>
      <c r="Q100" s="4"/>
      <c r="R100" s="4"/>
      <c r="S100" s="4"/>
      <c r="T100" s="4"/>
      <c r="U100" s="4"/>
    </row>
    <row r="101" spans="1:21" s="3" customFormat="1" x14ac:dyDescent="0.25">
      <c r="B101" s="6"/>
      <c r="F101" s="4"/>
      <c r="G101" s="4"/>
      <c r="H101" s="7"/>
      <c r="I101" s="4"/>
      <c r="J101" s="4"/>
      <c r="K101" s="4"/>
      <c r="L101" s="4"/>
      <c r="M101" s="4"/>
      <c r="N101" s="7"/>
      <c r="O101" s="4"/>
      <c r="P101" s="4"/>
      <c r="Q101" s="4"/>
      <c r="R101" s="4"/>
      <c r="S101" s="4"/>
      <c r="T101" s="4"/>
      <c r="U101" s="4"/>
    </row>
    <row r="102" spans="1:21" s="3" customFormat="1" x14ac:dyDescent="0.25">
      <c r="A102" s="4"/>
      <c r="B102" s="7"/>
      <c r="C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  <c r="O102" s="4"/>
      <c r="P102" s="4"/>
      <c r="Q102" s="4"/>
      <c r="R102" s="4"/>
      <c r="S102" s="4"/>
      <c r="T102" s="4"/>
      <c r="U102" s="4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4" customWidth="1"/>
    <col min="2" max="2" width="10.125" style="7" customWidth="1"/>
    <col min="3" max="3" width="10.625" style="4" customWidth="1"/>
    <col min="4" max="4" width="19.125" style="4" customWidth="1"/>
    <col min="5" max="5" width="18.125" style="4" customWidth="1"/>
    <col min="6" max="6" width="11.5" style="4" customWidth="1"/>
    <col min="7" max="7" width="9.125" style="4" customWidth="1"/>
    <col min="8" max="8" width="10.875" style="7" customWidth="1"/>
    <col min="9" max="9" width="17.375" style="4" customWidth="1"/>
    <col min="10" max="10" width="20" style="4" customWidth="1"/>
    <col min="11" max="11" width="11.5" style="4" customWidth="1"/>
    <col min="12" max="12" width="10" style="4" customWidth="1"/>
    <col min="13" max="13" width="10.625" style="4" customWidth="1"/>
    <col min="14" max="14" width="18.875" style="7" customWidth="1"/>
    <col min="15" max="15" width="19.625" style="4" customWidth="1"/>
    <col min="16" max="16" width="11.5" style="4" customWidth="1"/>
    <col min="17" max="17" width="9.125" style="4" customWidth="1"/>
    <col min="18" max="18" width="11" style="4" customWidth="1"/>
    <col min="19" max="19" width="18.875" style="4" customWidth="1"/>
    <col min="20" max="20" width="19.5" style="4" customWidth="1"/>
    <col min="21" max="21" width="11.125" style="4" customWidth="1"/>
    <col min="22" max="22" width="9" style="4" customWidth="1"/>
    <col min="23" max="23" width="10" style="4" customWidth="1"/>
    <col min="24" max="24" width="19" style="4" customWidth="1"/>
    <col min="25" max="25" width="17.375" style="4" customWidth="1"/>
    <col min="26" max="26" width="9.625" style="4" customWidth="1"/>
    <col min="27" max="27" width="9.125" style="4" customWidth="1"/>
    <col min="28" max="28" width="10.875" style="4" customWidth="1"/>
    <col min="29" max="29" width="18.125" style="4" customWidth="1"/>
    <col min="30" max="30" width="18.875" style="4" customWidth="1"/>
    <col min="31" max="31" width="10.875" style="4" customWidth="1"/>
    <col min="32" max="16384" width="9.125" style="4"/>
  </cols>
  <sheetData>
    <row r="1" spans="1:31" x14ac:dyDescent="0.25">
      <c r="A1" s="3"/>
      <c r="B1" s="6"/>
      <c r="C1" s="3"/>
      <c r="D1" s="3"/>
      <c r="E1" s="3"/>
      <c r="F1" s="3"/>
      <c r="G1" s="3"/>
      <c r="H1" s="6"/>
      <c r="I1" s="3"/>
      <c r="J1" s="3"/>
      <c r="K1" s="3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6"/>
      <c r="C2" s="3"/>
      <c r="D2" s="3"/>
      <c r="E2" s="3"/>
      <c r="F2" s="3"/>
      <c r="G2" s="3"/>
      <c r="H2" s="6"/>
      <c r="I2" s="3"/>
      <c r="J2" s="3"/>
      <c r="K2" s="3"/>
      <c r="L2" s="3"/>
      <c r="M2" s="3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6"/>
      <c r="C3" s="3"/>
      <c r="D3" s="3"/>
      <c r="E3" s="3"/>
      <c r="F3" s="3"/>
      <c r="G3" s="3"/>
      <c r="H3" s="6"/>
      <c r="I3" s="3"/>
      <c r="J3" s="3"/>
      <c r="K3" s="3"/>
      <c r="L3" s="3"/>
      <c r="M3" s="3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6"/>
      <c r="H4" s="6"/>
      <c r="N4" s="6"/>
    </row>
    <row r="5" spans="1:31" s="3" customFormat="1" x14ac:dyDescent="0.25">
      <c r="B5" s="6"/>
      <c r="H5" s="6"/>
      <c r="N5" s="6"/>
    </row>
    <row r="6" spans="1:31" s="3" customFormat="1" ht="30.75" customHeight="1" x14ac:dyDescent="0.25">
      <c r="A6" s="15" t="s">
        <v>15</v>
      </c>
      <c r="B6" s="6"/>
      <c r="H6" s="6"/>
      <c r="N6" s="6"/>
    </row>
    <row r="7" spans="1:31" s="3" customFormat="1" ht="6.8" customHeight="1" x14ac:dyDescent="0.25">
      <c r="A7" s="2"/>
      <c r="B7" s="6"/>
      <c r="H7" s="6"/>
      <c r="N7" s="6"/>
    </row>
    <row r="8" spans="1:31" s="3" customFormat="1" ht="24.8" customHeight="1" x14ac:dyDescent="0.25">
      <c r="A8" s="12" t="s">
        <v>52</v>
      </c>
      <c r="B8" s="110" t="s">
        <v>53</v>
      </c>
      <c r="C8" s="111"/>
      <c r="D8" s="111"/>
      <c r="E8" s="111"/>
      <c r="F8" s="111"/>
      <c r="G8" s="112"/>
      <c r="H8" s="6"/>
      <c r="J8" s="111"/>
      <c r="K8" s="111"/>
      <c r="L8" s="111"/>
      <c r="N8" s="6"/>
      <c r="P8" s="111"/>
      <c r="Q8" s="111"/>
      <c r="R8" s="111"/>
      <c r="V8" s="111"/>
      <c r="W8" s="111"/>
      <c r="X8" s="111"/>
      <c r="AC8" s="111"/>
      <c r="AD8" s="111"/>
      <c r="AE8" s="111"/>
    </row>
    <row r="9" spans="1:31" s="3" customFormat="1" ht="34.5" customHeight="1" x14ac:dyDescent="0.25">
      <c r="A9" s="12" t="s">
        <v>39</v>
      </c>
      <c r="B9" s="113" t="s">
        <v>54</v>
      </c>
      <c r="C9" s="114"/>
      <c r="D9" s="114"/>
      <c r="E9" s="114"/>
      <c r="F9" s="114"/>
      <c r="G9" s="115"/>
      <c r="H9" s="115"/>
      <c r="I9" s="115"/>
      <c r="J9" s="115"/>
      <c r="K9" s="115"/>
      <c r="L9" s="12"/>
      <c r="N9" s="6"/>
      <c r="R9" s="12"/>
      <c r="X9" s="12"/>
      <c r="AE9" s="12"/>
    </row>
    <row r="10" spans="1:31" ht="26.35" customHeight="1" thickBot="1" x14ac:dyDescent="0.3">
      <c r="A10" s="3"/>
      <c r="B10" s="6"/>
      <c r="C10" s="3"/>
      <c r="D10" s="3"/>
      <c r="E10" s="3"/>
      <c r="F10" s="3"/>
      <c r="G10" s="3"/>
      <c r="H10" s="6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76" t="s">
        <v>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</row>
    <row r="12" spans="1:31" ht="30.1" customHeight="1" thickBot="1" x14ac:dyDescent="0.3">
      <c r="A12" s="173" t="s">
        <v>12</v>
      </c>
      <c r="B12" s="182" t="s">
        <v>5</v>
      </c>
      <c r="C12" s="183"/>
      <c r="D12" s="183"/>
      <c r="E12" s="183"/>
      <c r="F12" s="211"/>
      <c r="G12" s="212" t="s">
        <v>3</v>
      </c>
      <c r="H12" s="186"/>
      <c r="I12" s="186"/>
      <c r="J12" s="186"/>
      <c r="K12" s="213"/>
      <c r="L12" s="214" t="s">
        <v>4</v>
      </c>
      <c r="M12" s="195"/>
      <c r="N12" s="195"/>
      <c r="O12" s="195"/>
      <c r="P12" s="195"/>
      <c r="Q12" s="215" t="s">
        <v>41</v>
      </c>
      <c r="R12" s="189"/>
      <c r="S12" s="189"/>
      <c r="T12" s="189"/>
      <c r="U12" s="216"/>
      <c r="V12" s="217" t="s">
        <v>6</v>
      </c>
      <c r="W12" s="191"/>
      <c r="X12" s="191"/>
      <c r="Y12" s="191"/>
      <c r="Z12" s="218"/>
      <c r="AA12" s="219" t="s">
        <v>42</v>
      </c>
      <c r="AB12" s="192"/>
      <c r="AC12" s="192"/>
      <c r="AD12" s="192"/>
      <c r="AE12" s="193"/>
    </row>
    <row r="13" spans="1:31" ht="39.1" customHeight="1" thickBot="1" x14ac:dyDescent="0.3">
      <c r="A13" s="174"/>
      <c r="B13" s="61" t="s">
        <v>8</v>
      </c>
      <c r="C13" s="62" t="s">
        <v>9</v>
      </c>
      <c r="D13" s="63" t="s">
        <v>31</v>
      </c>
      <c r="E13" s="64" t="s">
        <v>32</v>
      </c>
      <c r="F13" s="65" t="s">
        <v>17</v>
      </c>
      <c r="G13" s="66" t="s">
        <v>8</v>
      </c>
      <c r="H13" s="62" t="s">
        <v>9</v>
      </c>
      <c r="I13" s="63" t="s">
        <v>31</v>
      </c>
      <c r="J13" s="64" t="s">
        <v>28</v>
      </c>
      <c r="K13" s="65" t="s">
        <v>17</v>
      </c>
      <c r="L13" s="66" t="s">
        <v>8</v>
      </c>
      <c r="M13" s="62" t="s">
        <v>9</v>
      </c>
      <c r="N13" s="63" t="s">
        <v>31</v>
      </c>
      <c r="O13" s="64" t="s">
        <v>26</v>
      </c>
      <c r="P13" s="65" t="s">
        <v>17</v>
      </c>
      <c r="Q13" s="66" t="s">
        <v>8</v>
      </c>
      <c r="R13" s="62" t="s">
        <v>9</v>
      </c>
      <c r="S13" s="63" t="s">
        <v>27</v>
      </c>
      <c r="T13" s="64" t="s">
        <v>28</v>
      </c>
      <c r="U13" s="116" t="s">
        <v>17</v>
      </c>
      <c r="V13" s="61" t="s">
        <v>8</v>
      </c>
      <c r="W13" s="62" t="s">
        <v>9</v>
      </c>
      <c r="X13" s="63" t="s">
        <v>27</v>
      </c>
      <c r="Y13" s="64" t="s">
        <v>28</v>
      </c>
      <c r="Z13" s="65" t="s">
        <v>17</v>
      </c>
      <c r="AA13" s="61" t="s">
        <v>8</v>
      </c>
      <c r="AB13" s="62" t="s">
        <v>9</v>
      </c>
      <c r="AC13" s="63" t="s">
        <v>27</v>
      </c>
      <c r="AD13" s="64" t="s">
        <v>28</v>
      </c>
      <c r="AE13" s="65" t="s">
        <v>17</v>
      </c>
    </row>
    <row r="14" spans="1:31" s="20" customFormat="1" ht="36" customHeight="1" x14ac:dyDescent="0.25">
      <c r="A14" s="51" t="s">
        <v>43</v>
      </c>
      <c r="B14" s="117"/>
      <c r="C14" s="118" t="str">
        <f t="shared" ref="C14:C21" si="0">IF(B14,B14/$B$22,"")</f>
        <v/>
      </c>
      <c r="D14" s="119"/>
      <c r="E14" s="120"/>
      <c r="F14" s="121" t="str">
        <f t="shared" ref="F14:F21" si="1">IF(E14,E14/$E$22,"")</f>
        <v/>
      </c>
      <c r="G14" s="117"/>
      <c r="H14" s="118" t="str">
        <f t="shared" ref="H14:H21" si="2">IF(G14,G14/$G$22,"")</f>
        <v/>
      </c>
      <c r="I14" s="119"/>
      <c r="J14" s="120"/>
      <c r="K14" s="121" t="str">
        <f t="shared" ref="K14:K21" si="3">IF(J14,J14/$J$22,"")</f>
        <v/>
      </c>
      <c r="L14" s="117"/>
      <c r="M14" s="118" t="str">
        <f t="shared" ref="M14:M21" si="4">IF(L14,L14/$L$22,"")</f>
        <v/>
      </c>
      <c r="N14" s="119"/>
      <c r="O14" s="120"/>
      <c r="P14" s="121" t="str">
        <f t="shared" ref="P14:P21" si="5">IF(O14,O14/$O$22,"")</f>
        <v/>
      </c>
      <c r="Q14" s="117"/>
      <c r="R14" s="118" t="str">
        <f t="shared" ref="R14:R21" si="6">IF(Q14,Q14/$Q$22,"")</f>
        <v/>
      </c>
      <c r="S14" s="119"/>
      <c r="T14" s="120"/>
      <c r="U14" s="121" t="str">
        <f t="shared" ref="U14:U21" si="7">IF(T14,T14/$T$22,"")</f>
        <v/>
      </c>
      <c r="V14" s="117"/>
      <c r="W14" s="118" t="str">
        <f t="shared" ref="W14:W21" si="8">IF(V14,V14/$V$22,"")</f>
        <v/>
      </c>
      <c r="X14" s="119"/>
      <c r="Y14" s="120"/>
      <c r="Z14" s="121" t="str">
        <f t="shared" ref="Z14:Z21" si="9">IF(Y14,Y14/$Y$22,"")</f>
        <v/>
      </c>
      <c r="AA14" s="117"/>
      <c r="AB14" s="118" t="str">
        <f t="shared" ref="AB14:AB21" si="10">IF(AA14,AA14/$AA$22,"")</f>
        <v/>
      </c>
      <c r="AC14" s="119"/>
      <c r="AD14" s="120"/>
      <c r="AE14" s="121" t="str">
        <f t="shared" ref="AE14:AE21" si="11">IF(AD14,AD14/$AD$22,"")</f>
        <v/>
      </c>
    </row>
    <row r="15" spans="1:31" s="20" customFormat="1" ht="36" customHeight="1" x14ac:dyDescent="0.25">
      <c r="A15" s="52" t="s">
        <v>22</v>
      </c>
      <c r="B15" s="122"/>
      <c r="C15" s="118" t="str">
        <f t="shared" si="0"/>
        <v/>
      </c>
      <c r="D15" s="123"/>
      <c r="E15" s="124"/>
      <c r="F15" s="121" t="str">
        <f t="shared" si="1"/>
        <v/>
      </c>
      <c r="G15" s="122"/>
      <c r="H15" s="118" t="str">
        <f t="shared" si="2"/>
        <v/>
      </c>
      <c r="I15" s="123"/>
      <c r="J15" s="124"/>
      <c r="K15" s="121" t="str">
        <f t="shared" si="3"/>
        <v/>
      </c>
      <c r="L15" s="122"/>
      <c r="M15" s="118" t="str">
        <f t="shared" si="4"/>
        <v/>
      </c>
      <c r="N15" s="123"/>
      <c r="O15" s="124"/>
      <c r="P15" s="121" t="str">
        <f t="shared" si="5"/>
        <v/>
      </c>
      <c r="Q15" s="122"/>
      <c r="R15" s="118" t="str">
        <f t="shared" si="6"/>
        <v/>
      </c>
      <c r="S15" s="123"/>
      <c r="T15" s="124"/>
      <c r="U15" s="121" t="str">
        <f t="shared" si="7"/>
        <v/>
      </c>
      <c r="V15" s="122"/>
      <c r="W15" s="118" t="str">
        <f t="shared" si="8"/>
        <v/>
      </c>
      <c r="X15" s="123"/>
      <c r="Y15" s="124"/>
      <c r="Z15" s="121" t="str">
        <f t="shared" si="9"/>
        <v/>
      </c>
      <c r="AA15" s="122"/>
      <c r="AB15" s="118" t="str">
        <f t="shared" si="10"/>
        <v/>
      </c>
      <c r="AC15" s="123"/>
      <c r="AD15" s="124"/>
      <c r="AE15" s="121" t="str">
        <f t="shared" si="11"/>
        <v/>
      </c>
    </row>
    <row r="16" spans="1:31" s="20" customFormat="1" ht="36" customHeight="1" x14ac:dyDescent="0.25">
      <c r="A16" s="52" t="s">
        <v>23</v>
      </c>
      <c r="B16" s="122"/>
      <c r="C16" s="118" t="str">
        <f t="shared" si="0"/>
        <v/>
      </c>
      <c r="D16" s="123"/>
      <c r="E16" s="124"/>
      <c r="F16" s="121" t="str">
        <f t="shared" si="1"/>
        <v/>
      </c>
      <c r="G16" s="122"/>
      <c r="H16" s="118" t="str">
        <f t="shared" si="2"/>
        <v/>
      </c>
      <c r="I16" s="123"/>
      <c r="J16" s="124"/>
      <c r="K16" s="121" t="str">
        <f t="shared" si="3"/>
        <v/>
      </c>
      <c r="L16" s="122"/>
      <c r="M16" s="118" t="str">
        <f t="shared" si="4"/>
        <v/>
      </c>
      <c r="N16" s="123"/>
      <c r="O16" s="124"/>
      <c r="P16" s="121" t="str">
        <f t="shared" si="5"/>
        <v/>
      </c>
      <c r="Q16" s="122"/>
      <c r="R16" s="118" t="str">
        <f t="shared" si="6"/>
        <v/>
      </c>
      <c r="S16" s="123"/>
      <c r="T16" s="124"/>
      <c r="U16" s="121" t="str">
        <f t="shared" si="7"/>
        <v/>
      </c>
      <c r="V16" s="122"/>
      <c r="W16" s="118" t="str">
        <f t="shared" si="8"/>
        <v/>
      </c>
      <c r="X16" s="123"/>
      <c r="Y16" s="124"/>
      <c r="Z16" s="121" t="str">
        <f t="shared" si="9"/>
        <v/>
      </c>
      <c r="AA16" s="122"/>
      <c r="AB16" s="118" t="str">
        <f t="shared" si="10"/>
        <v/>
      </c>
      <c r="AC16" s="123"/>
      <c r="AD16" s="124"/>
      <c r="AE16" s="121" t="str">
        <f t="shared" si="11"/>
        <v/>
      </c>
    </row>
    <row r="17" spans="1:31" s="20" customFormat="1" ht="36" customHeight="1" x14ac:dyDescent="0.25">
      <c r="A17" s="52" t="s">
        <v>44</v>
      </c>
      <c r="B17" s="122"/>
      <c r="C17" s="118" t="str">
        <f t="shared" si="0"/>
        <v/>
      </c>
      <c r="D17" s="123"/>
      <c r="E17" s="124"/>
      <c r="F17" s="121" t="str">
        <f t="shared" si="1"/>
        <v/>
      </c>
      <c r="G17" s="122"/>
      <c r="H17" s="118" t="str">
        <f t="shared" si="2"/>
        <v/>
      </c>
      <c r="I17" s="123"/>
      <c r="J17" s="124"/>
      <c r="K17" s="121" t="str">
        <f t="shared" si="3"/>
        <v/>
      </c>
      <c r="L17" s="122"/>
      <c r="M17" s="118" t="str">
        <f t="shared" si="4"/>
        <v/>
      </c>
      <c r="N17" s="123"/>
      <c r="O17" s="124"/>
      <c r="P17" s="121" t="str">
        <f t="shared" si="5"/>
        <v/>
      </c>
      <c r="Q17" s="122"/>
      <c r="R17" s="118" t="str">
        <f t="shared" si="6"/>
        <v/>
      </c>
      <c r="S17" s="123"/>
      <c r="T17" s="124"/>
      <c r="U17" s="121" t="str">
        <f t="shared" si="7"/>
        <v/>
      </c>
      <c r="V17" s="122"/>
      <c r="W17" s="118" t="str">
        <f t="shared" si="8"/>
        <v/>
      </c>
      <c r="X17" s="123"/>
      <c r="Y17" s="124"/>
      <c r="Z17" s="121" t="str">
        <f t="shared" si="9"/>
        <v/>
      </c>
      <c r="AA17" s="122"/>
      <c r="AB17" s="118" t="str">
        <f t="shared" si="10"/>
        <v/>
      </c>
      <c r="AC17" s="123"/>
      <c r="AD17" s="124"/>
      <c r="AE17" s="121" t="str">
        <f t="shared" si="11"/>
        <v/>
      </c>
    </row>
    <row r="18" spans="1:31" s="20" customFormat="1" ht="36" customHeight="1" x14ac:dyDescent="0.25">
      <c r="A18" s="52" t="s">
        <v>45</v>
      </c>
      <c r="B18" s="125"/>
      <c r="C18" s="118" t="str">
        <f t="shared" si="0"/>
        <v/>
      </c>
      <c r="D18" s="123"/>
      <c r="E18" s="124"/>
      <c r="F18" s="121" t="str">
        <f t="shared" si="1"/>
        <v/>
      </c>
      <c r="G18" s="125"/>
      <c r="H18" s="118" t="str">
        <f t="shared" si="2"/>
        <v/>
      </c>
      <c r="I18" s="123"/>
      <c r="J18" s="124"/>
      <c r="K18" s="121" t="str">
        <f t="shared" si="3"/>
        <v/>
      </c>
      <c r="L18" s="125"/>
      <c r="M18" s="118" t="str">
        <f t="shared" si="4"/>
        <v/>
      </c>
      <c r="N18" s="123"/>
      <c r="O18" s="124"/>
      <c r="P18" s="121" t="str">
        <f t="shared" si="5"/>
        <v/>
      </c>
      <c r="Q18" s="125"/>
      <c r="R18" s="118" t="str">
        <f t="shared" si="6"/>
        <v/>
      </c>
      <c r="S18" s="123"/>
      <c r="T18" s="124"/>
      <c r="U18" s="121" t="str">
        <f t="shared" si="7"/>
        <v/>
      </c>
      <c r="V18" s="125"/>
      <c r="W18" s="118" t="str">
        <f t="shared" si="8"/>
        <v/>
      </c>
      <c r="X18" s="123"/>
      <c r="Y18" s="124"/>
      <c r="Z18" s="121" t="str">
        <f t="shared" si="9"/>
        <v/>
      </c>
      <c r="AA18" s="125"/>
      <c r="AB18" s="118" t="str">
        <f t="shared" si="10"/>
        <v/>
      </c>
      <c r="AC18" s="123"/>
      <c r="AD18" s="124"/>
      <c r="AE18" s="121" t="str">
        <f t="shared" si="11"/>
        <v/>
      </c>
    </row>
    <row r="19" spans="1:31" s="20" customFormat="1" ht="36" customHeight="1" x14ac:dyDescent="0.25">
      <c r="A19" s="53" t="s">
        <v>46</v>
      </c>
      <c r="B19" s="125"/>
      <c r="C19" s="118" t="str">
        <f t="shared" si="0"/>
        <v/>
      </c>
      <c r="D19" s="123"/>
      <c r="E19" s="124"/>
      <c r="F19" s="121" t="str">
        <f t="shared" si="1"/>
        <v/>
      </c>
      <c r="G19" s="125"/>
      <c r="H19" s="118" t="str">
        <f t="shared" si="2"/>
        <v/>
      </c>
      <c r="I19" s="123"/>
      <c r="J19" s="124"/>
      <c r="K19" s="121" t="str">
        <f t="shared" si="3"/>
        <v/>
      </c>
      <c r="L19" s="125">
        <v>1</v>
      </c>
      <c r="M19" s="118">
        <f t="shared" si="4"/>
        <v>9.7087378640776691E-3</v>
      </c>
      <c r="N19" s="123">
        <v>60661.52</v>
      </c>
      <c r="O19" s="124">
        <v>73400.44</v>
      </c>
      <c r="P19" s="121">
        <f t="shared" si="5"/>
        <v>0.18622588262420431</v>
      </c>
      <c r="Q19" s="125"/>
      <c r="R19" s="118" t="str">
        <f t="shared" si="6"/>
        <v/>
      </c>
      <c r="S19" s="123"/>
      <c r="T19" s="124"/>
      <c r="U19" s="121" t="str">
        <f t="shared" si="7"/>
        <v/>
      </c>
      <c r="V19" s="125"/>
      <c r="W19" s="118" t="str">
        <f t="shared" si="8"/>
        <v/>
      </c>
      <c r="X19" s="123"/>
      <c r="Y19" s="124"/>
      <c r="Z19" s="121" t="str">
        <f t="shared" si="9"/>
        <v/>
      </c>
      <c r="AA19" s="125"/>
      <c r="AB19" s="118" t="str">
        <f t="shared" si="10"/>
        <v/>
      </c>
      <c r="AC19" s="123"/>
      <c r="AD19" s="124"/>
      <c r="AE19" s="121" t="str">
        <f t="shared" si="11"/>
        <v/>
      </c>
    </row>
    <row r="20" spans="1:31" s="20" customFormat="1" ht="36" customHeight="1" x14ac:dyDescent="0.25">
      <c r="A20" s="53" t="s">
        <v>47</v>
      </c>
      <c r="B20" s="122"/>
      <c r="C20" s="118" t="str">
        <f t="shared" si="0"/>
        <v/>
      </c>
      <c r="D20" s="123"/>
      <c r="E20" s="124"/>
      <c r="F20" s="121" t="str">
        <f t="shared" si="1"/>
        <v/>
      </c>
      <c r="G20" s="122"/>
      <c r="H20" s="118" t="str">
        <f t="shared" si="2"/>
        <v/>
      </c>
      <c r="I20" s="123"/>
      <c r="J20" s="124"/>
      <c r="K20" s="121" t="str">
        <f t="shared" si="3"/>
        <v/>
      </c>
      <c r="L20" s="122"/>
      <c r="M20" s="118" t="str">
        <f t="shared" si="4"/>
        <v/>
      </c>
      <c r="N20" s="123"/>
      <c r="O20" s="124"/>
      <c r="P20" s="121" t="str">
        <f t="shared" si="5"/>
        <v/>
      </c>
      <c r="Q20" s="122"/>
      <c r="R20" s="118" t="str">
        <f t="shared" si="6"/>
        <v/>
      </c>
      <c r="S20" s="123"/>
      <c r="T20" s="124"/>
      <c r="U20" s="121" t="str">
        <f t="shared" si="7"/>
        <v/>
      </c>
      <c r="V20" s="122"/>
      <c r="W20" s="118" t="str">
        <f t="shared" si="8"/>
        <v/>
      </c>
      <c r="X20" s="123"/>
      <c r="Y20" s="124"/>
      <c r="Z20" s="121" t="str">
        <f t="shared" si="9"/>
        <v/>
      </c>
      <c r="AA20" s="122"/>
      <c r="AB20" s="118" t="str">
        <f t="shared" si="10"/>
        <v/>
      </c>
      <c r="AC20" s="123"/>
      <c r="AD20" s="124"/>
      <c r="AE20" s="121" t="str">
        <f t="shared" si="11"/>
        <v/>
      </c>
    </row>
    <row r="21" spans="1:31" s="20" customFormat="1" ht="36" customHeight="1" x14ac:dyDescent="0.25">
      <c r="A21" s="35" t="s">
        <v>48</v>
      </c>
      <c r="B21" s="122">
        <v>8</v>
      </c>
      <c r="C21" s="118">
        <f t="shared" si="0"/>
        <v>1</v>
      </c>
      <c r="D21" s="123">
        <f>E21/1.21</f>
        <v>119944.5123966942</v>
      </c>
      <c r="E21" s="124">
        <v>145132.85999999999</v>
      </c>
      <c r="F21" s="121">
        <f t="shared" si="1"/>
        <v>1</v>
      </c>
      <c r="G21" s="122">
        <v>422</v>
      </c>
      <c r="H21" s="118">
        <f t="shared" si="2"/>
        <v>1</v>
      </c>
      <c r="I21" s="123">
        <f>J21/1.21</f>
        <v>596940.61157024791</v>
      </c>
      <c r="J21" s="124">
        <v>722298.14</v>
      </c>
      <c r="K21" s="121">
        <f t="shared" si="3"/>
        <v>1</v>
      </c>
      <c r="L21" s="122">
        <v>102</v>
      </c>
      <c r="M21" s="118">
        <f t="shared" si="4"/>
        <v>0.99029126213592233</v>
      </c>
      <c r="N21" s="123">
        <f>O21/1.21</f>
        <v>265080.0991735537</v>
      </c>
      <c r="O21" s="124">
        <v>320746.92</v>
      </c>
      <c r="P21" s="121">
        <f t="shared" si="5"/>
        <v>0.81377411737579564</v>
      </c>
      <c r="Q21" s="122"/>
      <c r="R21" s="118" t="str">
        <f t="shared" si="6"/>
        <v/>
      </c>
      <c r="S21" s="123"/>
      <c r="T21" s="124"/>
      <c r="U21" s="121" t="str">
        <f t="shared" si="7"/>
        <v/>
      </c>
      <c r="V21" s="122"/>
      <c r="W21" s="118" t="str">
        <f t="shared" si="8"/>
        <v/>
      </c>
      <c r="X21" s="123"/>
      <c r="Y21" s="124"/>
      <c r="Z21" s="121" t="str">
        <f t="shared" si="9"/>
        <v/>
      </c>
      <c r="AA21" s="122">
        <v>80</v>
      </c>
      <c r="AB21" s="118">
        <f t="shared" si="10"/>
        <v>1</v>
      </c>
      <c r="AC21" s="123">
        <f>AD21/1.21</f>
        <v>177221.42148760331</v>
      </c>
      <c r="AD21" s="124">
        <v>214437.92</v>
      </c>
      <c r="AE21" s="121">
        <f t="shared" si="11"/>
        <v>1</v>
      </c>
    </row>
    <row r="22" spans="1:31" ht="32.950000000000003" customHeight="1" thickBot="1" x14ac:dyDescent="0.3">
      <c r="A22" s="54" t="s">
        <v>2</v>
      </c>
      <c r="B22" s="126">
        <f t="shared" ref="B22:AE22" si="12">SUM(B14:B21)</f>
        <v>8</v>
      </c>
      <c r="C22" s="127">
        <f t="shared" si="12"/>
        <v>1</v>
      </c>
      <c r="D22" s="128">
        <f t="shared" si="12"/>
        <v>119944.5123966942</v>
      </c>
      <c r="E22" s="128">
        <f t="shared" si="12"/>
        <v>145132.85999999999</v>
      </c>
      <c r="F22" s="129">
        <f t="shared" si="12"/>
        <v>1</v>
      </c>
      <c r="G22" s="126">
        <f t="shared" si="12"/>
        <v>422</v>
      </c>
      <c r="H22" s="127">
        <f t="shared" si="12"/>
        <v>1</v>
      </c>
      <c r="I22" s="128">
        <f t="shared" si="12"/>
        <v>596940.61157024791</v>
      </c>
      <c r="J22" s="128">
        <f t="shared" si="12"/>
        <v>722298.14</v>
      </c>
      <c r="K22" s="129">
        <f t="shared" si="12"/>
        <v>1</v>
      </c>
      <c r="L22" s="126">
        <f t="shared" si="12"/>
        <v>103</v>
      </c>
      <c r="M22" s="127">
        <f t="shared" si="12"/>
        <v>1</v>
      </c>
      <c r="N22" s="128">
        <f t="shared" si="12"/>
        <v>325741.61917355371</v>
      </c>
      <c r="O22" s="128">
        <f t="shared" si="12"/>
        <v>394147.36</v>
      </c>
      <c r="P22" s="129">
        <f t="shared" si="12"/>
        <v>1</v>
      </c>
      <c r="Q22" s="126">
        <f t="shared" si="12"/>
        <v>0</v>
      </c>
      <c r="R22" s="127">
        <f t="shared" si="12"/>
        <v>0</v>
      </c>
      <c r="S22" s="128">
        <f t="shared" si="12"/>
        <v>0</v>
      </c>
      <c r="T22" s="128">
        <f t="shared" si="12"/>
        <v>0</v>
      </c>
      <c r="U22" s="129">
        <f t="shared" si="12"/>
        <v>0</v>
      </c>
      <c r="V22" s="126">
        <f t="shared" si="12"/>
        <v>0</v>
      </c>
      <c r="W22" s="127">
        <f t="shared" si="12"/>
        <v>0</v>
      </c>
      <c r="X22" s="128">
        <f t="shared" si="12"/>
        <v>0</v>
      </c>
      <c r="Y22" s="128">
        <f t="shared" si="12"/>
        <v>0</v>
      </c>
      <c r="Z22" s="129">
        <f t="shared" si="12"/>
        <v>0</v>
      </c>
      <c r="AA22" s="126">
        <f t="shared" si="12"/>
        <v>80</v>
      </c>
      <c r="AB22" s="127">
        <f t="shared" si="12"/>
        <v>1</v>
      </c>
      <c r="AC22" s="128">
        <f t="shared" si="12"/>
        <v>177221.42148760331</v>
      </c>
      <c r="AD22" s="128">
        <f t="shared" si="12"/>
        <v>214437.92</v>
      </c>
      <c r="AE22" s="129">
        <f t="shared" si="12"/>
        <v>1</v>
      </c>
    </row>
    <row r="23" spans="1:31" s="3" customFormat="1" ht="18.7" customHeight="1" x14ac:dyDescent="0.25">
      <c r="B23" s="6"/>
      <c r="H23" s="6"/>
      <c r="N23" s="6"/>
    </row>
    <row r="24" spans="1:31" s="133" customFormat="1" ht="43.85" customHeight="1" x14ac:dyDescent="0.25">
      <c r="A24" s="175" t="s">
        <v>49</v>
      </c>
      <c r="B24" s="175"/>
      <c r="C24" s="175"/>
      <c r="D24" s="175"/>
      <c r="E24" s="175"/>
      <c r="F24" s="175"/>
      <c r="G24" s="175"/>
      <c r="H24" s="175"/>
      <c r="I24" s="130"/>
      <c r="J24" s="130"/>
      <c r="K24" s="130"/>
      <c r="L24" s="162"/>
      <c r="M24" s="131"/>
      <c r="N24" s="132"/>
      <c r="O24" s="132"/>
      <c r="P24" s="130"/>
      <c r="Q24" s="130"/>
      <c r="R24" s="162"/>
      <c r="S24" s="132"/>
      <c r="T24" s="132"/>
      <c r="U24" s="132"/>
      <c r="V24" s="46"/>
      <c r="W24" s="46"/>
      <c r="X24" s="46"/>
      <c r="AC24" s="46"/>
      <c r="AD24" s="46"/>
      <c r="AE24" s="46"/>
    </row>
    <row r="25" spans="1:31" s="135" customFormat="1" x14ac:dyDescent="0.25">
      <c r="A25" s="162"/>
      <c r="B25" s="162"/>
      <c r="C25" s="162"/>
      <c r="D25" s="162"/>
      <c r="E25" s="162"/>
      <c r="F25" s="162"/>
      <c r="G25" s="134"/>
      <c r="H25" s="134"/>
      <c r="I25" s="130"/>
      <c r="J25" s="130"/>
      <c r="K25" s="130"/>
      <c r="L25" s="162"/>
      <c r="M25" s="131"/>
      <c r="N25" s="132"/>
      <c r="O25" s="132"/>
      <c r="P25" s="130"/>
      <c r="Q25" s="130"/>
      <c r="R25" s="162"/>
      <c r="S25" s="132"/>
      <c r="T25" s="132"/>
      <c r="U25" s="132"/>
      <c r="V25" s="46"/>
      <c r="W25" s="46"/>
      <c r="X25" s="46"/>
      <c r="Y25" s="133"/>
      <c r="Z25" s="133"/>
      <c r="AA25" s="133"/>
      <c r="AB25" s="133"/>
      <c r="AC25" s="46"/>
      <c r="AD25" s="46"/>
      <c r="AE25" s="46"/>
    </row>
    <row r="26" spans="1:31" s="136" customFormat="1" ht="13.75" customHeight="1" x14ac:dyDescent="0.25">
      <c r="A26" s="162"/>
      <c r="B26" s="162"/>
      <c r="C26" s="162"/>
      <c r="D26" s="162"/>
      <c r="E26" s="162"/>
      <c r="F26" s="162"/>
      <c r="G26" s="134"/>
      <c r="H26" s="134"/>
      <c r="I26" s="130"/>
      <c r="J26" s="130"/>
      <c r="K26" s="130"/>
      <c r="L26" s="162"/>
      <c r="M26" s="131"/>
      <c r="N26" s="132"/>
      <c r="O26" s="132"/>
      <c r="P26" s="130"/>
      <c r="Q26" s="130"/>
      <c r="R26" s="162"/>
      <c r="S26" s="132"/>
      <c r="T26" s="132"/>
      <c r="U26" s="132"/>
      <c r="V26" s="132"/>
      <c r="W26" s="132"/>
      <c r="X26" s="132"/>
      <c r="Y26" s="133"/>
      <c r="Z26" s="133"/>
      <c r="AA26" s="133"/>
      <c r="AB26" s="133"/>
      <c r="AC26" s="132"/>
      <c r="AD26" s="132"/>
      <c r="AE26" s="132"/>
    </row>
    <row r="27" spans="1:31" s="136" customFormat="1" ht="18" customHeight="1" thickBot="1" x14ac:dyDescent="0.3">
      <c r="A27" s="162"/>
      <c r="B27" s="162"/>
      <c r="C27" s="162"/>
      <c r="D27" s="162"/>
      <c r="E27" s="162"/>
      <c r="F27" s="162"/>
      <c r="G27" s="134"/>
      <c r="H27" s="134"/>
      <c r="I27" s="130"/>
      <c r="J27" s="130"/>
      <c r="K27" s="130"/>
      <c r="L27" s="162"/>
      <c r="M27" s="131"/>
      <c r="N27" s="132"/>
      <c r="O27" s="132"/>
      <c r="P27" s="130"/>
      <c r="Q27" s="130"/>
      <c r="R27" s="162"/>
      <c r="S27" s="132"/>
      <c r="T27" s="132"/>
      <c r="U27" s="132"/>
      <c r="V27" s="130"/>
      <c r="W27" s="130"/>
      <c r="X27" s="162"/>
      <c r="Y27" s="133"/>
      <c r="Z27" s="133"/>
      <c r="AA27" s="133"/>
      <c r="AB27" s="133"/>
      <c r="AC27" s="130"/>
      <c r="AD27" s="130"/>
      <c r="AE27" s="162"/>
    </row>
    <row r="28" spans="1:31" s="137" customFormat="1" ht="18" customHeight="1" x14ac:dyDescent="0.25">
      <c r="A28" s="179" t="s">
        <v>12</v>
      </c>
      <c r="B28" s="166" t="s">
        <v>21</v>
      </c>
      <c r="C28" s="167"/>
      <c r="D28" s="167"/>
      <c r="E28" s="167"/>
      <c r="F28" s="168"/>
      <c r="G28" s="3"/>
      <c r="J28" s="205" t="s">
        <v>19</v>
      </c>
      <c r="K28" s="206"/>
      <c r="L28" s="166" t="s">
        <v>20</v>
      </c>
      <c r="M28" s="167"/>
      <c r="N28" s="167"/>
      <c r="O28" s="167"/>
      <c r="P28" s="168"/>
      <c r="Q28" s="130"/>
      <c r="R28" s="162"/>
      <c r="S28" s="132"/>
      <c r="T28" s="132"/>
      <c r="U28" s="132"/>
      <c r="V28" s="130"/>
      <c r="W28" s="130"/>
      <c r="X28" s="162"/>
      <c r="AC28" s="130"/>
      <c r="AD28" s="130"/>
      <c r="AE28" s="162"/>
    </row>
    <row r="29" spans="1:31" s="137" customFormat="1" ht="18" customHeight="1" thickBot="1" x14ac:dyDescent="0.3">
      <c r="A29" s="180"/>
      <c r="B29" s="202"/>
      <c r="C29" s="203"/>
      <c r="D29" s="203"/>
      <c r="E29" s="203"/>
      <c r="F29" s="204"/>
      <c r="G29" s="3"/>
      <c r="J29" s="207"/>
      <c r="K29" s="208"/>
      <c r="L29" s="169"/>
      <c r="M29" s="170"/>
      <c r="N29" s="170"/>
      <c r="O29" s="170"/>
      <c r="P29" s="171"/>
      <c r="Q29" s="130"/>
      <c r="R29" s="162"/>
      <c r="S29" s="132"/>
      <c r="T29" s="132"/>
      <c r="U29" s="132"/>
      <c r="V29" s="130"/>
      <c r="W29" s="130"/>
      <c r="X29" s="162"/>
      <c r="AC29" s="130"/>
      <c r="AD29" s="130"/>
      <c r="AE29" s="162"/>
    </row>
    <row r="30" spans="1:31" s="3" customFormat="1" ht="47.4" customHeight="1" thickBot="1" x14ac:dyDescent="0.3">
      <c r="A30" s="181"/>
      <c r="B30" s="138" t="s">
        <v>18</v>
      </c>
      <c r="C30" s="62" t="s">
        <v>9</v>
      </c>
      <c r="D30" s="63" t="s">
        <v>50</v>
      </c>
      <c r="E30" s="64" t="s">
        <v>51</v>
      </c>
      <c r="F30" s="139" t="s">
        <v>10</v>
      </c>
      <c r="J30" s="209"/>
      <c r="K30" s="210"/>
      <c r="L30" s="138" t="s">
        <v>18</v>
      </c>
      <c r="M30" s="62" t="s">
        <v>9</v>
      </c>
      <c r="N30" s="63" t="s">
        <v>50</v>
      </c>
      <c r="O30" s="64" t="s">
        <v>51</v>
      </c>
      <c r="P30" s="139" t="s">
        <v>10</v>
      </c>
    </row>
    <row r="31" spans="1:31" s="3" customFormat="1" ht="30.1" customHeight="1" x14ac:dyDescent="0.25">
      <c r="A31" s="51" t="s">
        <v>43</v>
      </c>
      <c r="B31" s="140">
        <f t="shared" ref="B31:B38" si="13">B14+G14+L14+Q14+V14+AA14</f>
        <v>0</v>
      </c>
      <c r="C31" s="141" t="str">
        <f t="shared" ref="C31:C38" si="14">IF(B31,B31/$B$39,"")</f>
        <v/>
      </c>
      <c r="D31" s="142">
        <f t="shared" ref="D31:E36" si="15">D14+I14+N14+S14+X14+AC14</f>
        <v>0</v>
      </c>
      <c r="E31" s="143">
        <f t="shared" si="15"/>
        <v>0</v>
      </c>
      <c r="F31" s="121" t="str">
        <f t="shared" ref="F31:F38" si="16">IF(E31,E31/$E$39,"")</f>
        <v/>
      </c>
      <c r="J31" s="200" t="s">
        <v>5</v>
      </c>
      <c r="K31" s="201"/>
      <c r="L31" s="55">
        <f>B22</f>
        <v>8</v>
      </c>
      <c r="M31" s="141">
        <f>IF(L31,L31/$L$37,"")</f>
        <v>1.3050570962479609E-2</v>
      </c>
      <c r="N31" s="144">
        <f>D22</f>
        <v>119944.5123966942</v>
      </c>
      <c r="O31" s="144">
        <f>E22</f>
        <v>145132.85999999999</v>
      </c>
      <c r="P31" s="145">
        <f>IF(O31,O31/$O$37,"")</f>
        <v>9.8327411402264489E-2</v>
      </c>
    </row>
    <row r="32" spans="1:31" s="3" customFormat="1" ht="30.1" customHeight="1" x14ac:dyDescent="0.25">
      <c r="A32" s="52" t="s">
        <v>22</v>
      </c>
      <c r="B32" s="146">
        <f t="shared" si="13"/>
        <v>0</v>
      </c>
      <c r="C32" s="141" t="str">
        <f t="shared" si="14"/>
        <v/>
      </c>
      <c r="D32" s="147">
        <f t="shared" si="15"/>
        <v>0</v>
      </c>
      <c r="E32" s="148">
        <f t="shared" si="15"/>
        <v>0</v>
      </c>
      <c r="F32" s="121" t="str">
        <f t="shared" si="16"/>
        <v/>
      </c>
      <c r="J32" s="196" t="s">
        <v>3</v>
      </c>
      <c r="K32" s="197"/>
      <c r="L32" s="9">
        <f>G22</f>
        <v>422</v>
      </c>
      <c r="M32" s="141">
        <f t="shared" ref="M32:M36" si="17">IF(L32,L32/$L$37,"")</f>
        <v>0.68841761827079939</v>
      </c>
      <c r="N32" s="149">
        <f>I22</f>
        <v>596940.61157024791</v>
      </c>
      <c r="O32" s="149">
        <f>J22</f>
        <v>722298.14</v>
      </c>
      <c r="P32" s="145">
        <f t="shared" ref="P32:P36" si="18">IF(O32,O32/$O$37,"")</f>
        <v>0.4893564859596265</v>
      </c>
    </row>
    <row r="33" spans="1:33" ht="30.1" customHeight="1" x14ac:dyDescent="0.25">
      <c r="A33" s="52" t="s">
        <v>23</v>
      </c>
      <c r="B33" s="146">
        <f t="shared" si="13"/>
        <v>0</v>
      </c>
      <c r="C33" s="141" t="str">
        <f t="shared" si="14"/>
        <v/>
      </c>
      <c r="D33" s="147">
        <f t="shared" si="15"/>
        <v>0</v>
      </c>
      <c r="E33" s="148">
        <f t="shared" si="15"/>
        <v>0</v>
      </c>
      <c r="F33" s="121" t="str">
        <f t="shared" si="16"/>
        <v/>
      </c>
      <c r="G33" s="3"/>
      <c r="J33" s="196" t="s">
        <v>4</v>
      </c>
      <c r="K33" s="197"/>
      <c r="L33" s="9">
        <f>L22</f>
        <v>103</v>
      </c>
      <c r="M33" s="141">
        <f t="shared" si="17"/>
        <v>0.16802610114192496</v>
      </c>
      <c r="N33" s="149">
        <f>N22</f>
        <v>325741.61917355371</v>
      </c>
      <c r="O33" s="149">
        <f>O22</f>
        <v>394147.36</v>
      </c>
      <c r="P33" s="145">
        <f t="shared" si="18"/>
        <v>0.2670345614345121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52" t="s">
        <v>44</v>
      </c>
      <c r="B34" s="146">
        <f t="shared" si="13"/>
        <v>0</v>
      </c>
      <c r="C34" s="141" t="str">
        <f t="shared" si="14"/>
        <v/>
      </c>
      <c r="D34" s="147">
        <f t="shared" si="15"/>
        <v>0</v>
      </c>
      <c r="E34" s="148">
        <f t="shared" si="15"/>
        <v>0</v>
      </c>
      <c r="F34" s="121" t="str">
        <f t="shared" si="16"/>
        <v/>
      </c>
      <c r="G34" s="3"/>
      <c r="J34" s="196" t="s">
        <v>41</v>
      </c>
      <c r="K34" s="197"/>
      <c r="L34" s="9">
        <f>Q22</f>
        <v>0</v>
      </c>
      <c r="M34" s="141" t="str">
        <f t="shared" si="17"/>
        <v/>
      </c>
      <c r="N34" s="149">
        <f>S22</f>
        <v>0</v>
      </c>
      <c r="O34" s="149">
        <f>T22</f>
        <v>0</v>
      </c>
      <c r="P34" s="145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52" t="s">
        <v>45</v>
      </c>
      <c r="B35" s="150">
        <f t="shared" si="13"/>
        <v>0</v>
      </c>
      <c r="C35" s="141" t="str">
        <f t="shared" si="14"/>
        <v/>
      </c>
      <c r="D35" s="147">
        <f t="shared" si="15"/>
        <v>0</v>
      </c>
      <c r="E35" s="151">
        <f t="shared" si="15"/>
        <v>0</v>
      </c>
      <c r="F35" s="121" t="str">
        <f t="shared" si="16"/>
        <v/>
      </c>
      <c r="G35" s="3"/>
      <c r="J35" s="196" t="s">
        <v>6</v>
      </c>
      <c r="K35" s="197"/>
      <c r="L35" s="9">
        <f>V22</f>
        <v>0</v>
      </c>
      <c r="M35" s="141" t="str">
        <f t="shared" si="17"/>
        <v/>
      </c>
      <c r="N35" s="149">
        <f>X22</f>
        <v>0</v>
      </c>
      <c r="O35" s="149">
        <f>Y22</f>
        <v>0</v>
      </c>
      <c r="P35" s="145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53" t="s">
        <v>46</v>
      </c>
      <c r="B36" s="150">
        <f t="shared" si="13"/>
        <v>1</v>
      </c>
      <c r="C36" s="141">
        <f t="shared" si="14"/>
        <v>1.6313213703099511E-3</v>
      </c>
      <c r="D36" s="147">
        <f t="shared" si="15"/>
        <v>60661.52</v>
      </c>
      <c r="E36" s="151">
        <f>E19+J19+O19+T19+Y19+AD19</f>
        <v>73400.44</v>
      </c>
      <c r="F36" s="121">
        <f t="shared" si="16"/>
        <v>4.9728746894309332E-2</v>
      </c>
      <c r="G36" s="3"/>
      <c r="J36" s="196" t="s">
        <v>42</v>
      </c>
      <c r="K36" s="197"/>
      <c r="L36" s="9">
        <f>AA22</f>
        <v>80</v>
      </c>
      <c r="M36" s="141">
        <f t="shared" si="17"/>
        <v>0.13050570962479607</v>
      </c>
      <c r="N36" s="149">
        <f>AC22</f>
        <v>177221.42148760331</v>
      </c>
      <c r="O36" s="149">
        <f>AD22</f>
        <v>214437.92</v>
      </c>
      <c r="P36" s="145">
        <f t="shared" si="18"/>
        <v>0.14528154120359704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53" t="s">
        <v>47</v>
      </c>
      <c r="B37" s="146">
        <f t="shared" si="13"/>
        <v>0</v>
      </c>
      <c r="C37" s="141" t="str">
        <f t="shared" si="14"/>
        <v/>
      </c>
      <c r="D37" s="147">
        <f>D20+I20+N20+S20+X20+AC20</f>
        <v>0</v>
      </c>
      <c r="E37" s="152">
        <f>E20+J20+O20+T20+Y20+AD20</f>
        <v>0</v>
      </c>
      <c r="F37" s="121" t="str">
        <f t="shared" si="16"/>
        <v/>
      </c>
      <c r="G37" s="3"/>
      <c r="J37" s="198" t="s">
        <v>2</v>
      </c>
      <c r="K37" s="199"/>
      <c r="L37" s="44">
        <f>SUM(L31:L36)</f>
        <v>613</v>
      </c>
      <c r="M37" s="127">
        <f t="shared" ref="M37:P37" si="19">SUM(M31:M36)</f>
        <v>1</v>
      </c>
      <c r="N37" s="153">
        <f t="shared" si="19"/>
        <v>1219848.1646280992</v>
      </c>
      <c r="O37" s="154">
        <f t="shared" si="19"/>
        <v>1476016.2799999998</v>
      </c>
      <c r="P37" s="155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35" t="s">
        <v>48</v>
      </c>
      <c r="B38" s="146">
        <f t="shared" si="13"/>
        <v>612</v>
      </c>
      <c r="C38" s="141">
        <f t="shared" si="14"/>
        <v>0.99836867862969003</v>
      </c>
      <c r="D38" s="147">
        <f>D21+I21+N21+S21+X21+AC21</f>
        <v>1159186.6446280992</v>
      </c>
      <c r="E38" s="152">
        <f>E21+J21+O21+T21+Y21+AD21</f>
        <v>1402615.8399999999</v>
      </c>
      <c r="F38" s="121">
        <f t="shared" si="16"/>
        <v>0.95027125310569072</v>
      </c>
      <c r="G38" s="3"/>
      <c r="H38" s="6"/>
      <c r="I38" s="156"/>
      <c r="J38" s="3"/>
      <c r="K38" s="3"/>
      <c r="L38" s="3"/>
      <c r="M38" s="3"/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36" customFormat="1" ht="30.1" customHeight="1" thickBot="1" x14ac:dyDescent="0.3">
      <c r="A39" s="36" t="s">
        <v>2</v>
      </c>
      <c r="B39" s="157">
        <f>SUM(B31:B38)</f>
        <v>613</v>
      </c>
      <c r="C39" s="158">
        <f>SUM(C31:C38)</f>
        <v>1</v>
      </c>
      <c r="D39" s="159">
        <f>SUM(D31:D38)</f>
        <v>1219848.1646280992</v>
      </c>
      <c r="E39" s="159">
        <f>SUM(E31:E38)</f>
        <v>1476016.2799999998</v>
      </c>
      <c r="F39" s="160">
        <f>SUM(F31:F38)</f>
        <v>1</v>
      </c>
      <c r="G39" s="134"/>
      <c r="H39" s="134"/>
      <c r="I39" s="130"/>
      <c r="J39" s="130"/>
      <c r="K39" s="130"/>
      <c r="L39" s="162"/>
      <c r="M39" s="131"/>
      <c r="N39" s="132"/>
      <c r="O39" s="132"/>
      <c r="P39" s="130"/>
      <c r="Q39" s="130"/>
      <c r="R39" s="162"/>
      <c r="S39" s="132"/>
      <c r="T39" s="132"/>
      <c r="U39" s="132"/>
      <c r="V39" s="130"/>
      <c r="W39" s="130"/>
      <c r="X39" s="162"/>
      <c r="Y39" s="133"/>
      <c r="Z39" s="133"/>
      <c r="AA39" s="133"/>
      <c r="AB39" s="133"/>
      <c r="AC39" s="130"/>
      <c r="AD39" s="130"/>
      <c r="AE39" s="162"/>
    </row>
    <row r="40" spans="1:33" s="136" customFormat="1" ht="30.1" customHeight="1" x14ac:dyDescent="0.25">
      <c r="A40" s="162"/>
      <c r="B40" s="162"/>
      <c r="C40" s="162"/>
      <c r="D40" s="162"/>
      <c r="E40" s="162"/>
      <c r="F40" s="162"/>
      <c r="G40" s="3"/>
      <c r="H40" s="6"/>
      <c r="I40" s="3"/>
      <c r="J40" s="3"/>
      <c r="K40" s="3"/>
      <c r="L40" s="3"/>
      <c r="M40" s="3"/>
      <c r="N40" s="6"/>
      <c r="O40" s="3"/>
      <c r="P40" s="3"/>
      <c r="Q40" s="3"/>
      <c r="R40" s="3"/>
      <c r="S40" s="3"/>
      <c r="T40" s="3"/>
      <c r="U40" s="161"/>
      <c r="V40" s="130"/>
      <c r="W40" s="130"/>
      <c r="X40" s="162"/>
      <c r="Y40" s="133"/>
      <c r="Z40" s="133"/>
      <c r="AA40" s="133"/>
      <c r="AB40" s="133"/>
      <c r="AC40" s="130"/>
      <c r="AD40" s="130"/>
      <c r="AE40" s="162"/>
    </row>
    <row r="41" spans="1:33" ht="36" customHeight="1" x14ac:dyDescent="0.25">
      <c r="A41" s="3"/>
      <c r="B41" s="6"/>
      <c r="C41" s="3"/>
      <c r="D41" s="3"/>
      <c r="E41" s="3"/>
      <c r="F41" s="3"/>
      <c r="G41" s="3"/>
      <c r="H41" s="6"/>
      <c r="I41" s="3"/>
      <c r="J41" s="3"/>
      <c r="K41" s="3"/>
      <c r="L41" s="3"/>
      <c r="M41" s="3"/>
      <c r="N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6"/>
      <c r="H42" s="6"/>
      <c r="N42" s="6"/>
    </row>
    <row r="43" spans="1:33" s="3" customFormat="1" x14ac:dyDescent="0.25">
      <c r="B43" s="6"/>
      <c r="H43" s="6"/>
      <c r="N43" s="6"/>
    </row>
    <row r="44" spans="1:33" s="3" customFormat="1" x14ac:dyDescent="0.25">
      <c r="B44" s="6"/>
      <c r="H44" s="6"/>
      <c r="N44" s="6"/>
    </row>
    <row r="45" spans="1:33" s="3" customFormat="1" x14ac:dyDescent="0.25">
      <c r="B45" s="6"/>
      <c r="H45" s="6"/>
      <c r="N45" s="6"/>
    </row>
    <row r="46" spans="1:33" s="3" customFormat="1" x14ac:dyDescent="0.25">
      <c r="B46" s="6"/>
      <c r="H46" s="6"/>
      <c r="N46" s="6"/>
    </row>
    <row r="47" spans="1:33" s="3" customFormat="1" x14ac:dyDescent="0.25">
      <c r="B47" s="6"/>
      <c r="H47" s="6"/>
      <c r="N47" s="6"/>
    </row>
    <row r="48" spans="1:33" s="3" customFormat="1" x14ac:dyDescent="0.25">
      <c r="B48" s="6"/>
      <c r="H48" s="6"/>
      <c r="N48" s="6"/>
    </row>
    <row r="49" spans="2:14" s="3" customFormat="1" x14ac:dyDescent="0.25">
      <c r="B49" s="6"/>
      <c r="H49" s="6"/>
      <c r="N49" s="6"/>
    </row>
    <row r="50" spans="2:14" s="3" customFormat="1" x14ac:dyDescent="0.25">
      <c r="B50" s="6"/>
      <c r="H50" s="6"/>
      <c r="N50" s="6"/>
    </row>
    <row r="51" spans="2:14" s="3" customFormat="1" x14ac:dyDescent="0.25">
      <c r="B51" s="6"/>
      <c r="H51" s="6"/>
      <c r="N51" s="6"/>
    </row>
    <row r="52" spans="2:14" s="3" customFormat="1" x14ac:dyDescent="0.25">
      <c r="B52" s="6"/>
      <c r="H52" s="6"/>
      <c r="N52" s="6"/>
    </row>
    <row r="53" spans="2:14" s="3" customFormat="1" x14ac:dyDescent="0.25">
      <c r="B53" s="6"/>
      <c r="H53" s="6"/>
      <c r="N53" s="6"/>
    </row>
    <row r="54" spans="2:14" s="3" customFormat="1" x14ac:dyDescent="0.25">
      <c r="B54" s="6"/>
      <c r="H54" s="6"/>
      <c r="N54" s="6"/>
    </row>
    <row r="55" spans="2:14" s="3" customFormat="1" x14ac:dyDescent="0.25">
      <c r="B55" s="6"/>
      <c r="H55" s="6"/>
      <c r="N55" s="6"/>
    </row>
    <row r="56" spans="2:14" s="3" customFormat="1" x14ac:dyDescent="0.25">
      <c r="B56" s="6"/>
      <c r="H56" s="6"/>
      <c r="N56" s="6"/>
    </row>
    <row r="57" spans="2:14" s="3" customFormat="1" x14ac:dyDescent="0.25">
      <c r="B57" s="6"/>
      <c r="H57" s="6"/>
      <c r="N57" s="6"/>
    </row>
    <row r="58" spans="2:14" s="3" customFormat="1" x14ac:dyDescent="0.25">
      <c r="B58" s="6"/>
      <c r="H58" s="6"/>
      <c r="N58" s="6"/>
    </row>
    <row r="59" spans="2:14" s="3" customFormat="1" x14ac:dyDescent="0.25">
      <c r="B59" s="6"/>
      <c r="H59" s="6"/>
      <c r="N59" s="6"/>
    </row>
    <row r="60" spans="2:14" s="3" customFormat="1" x14ac:dyDescent="0.25">
      <c r="B60" s="6"/>
      <c r="H60" s="6"/>
      <c r="N60" s="6"/>
    </row>
    <row r="61" spans="2:14" s="3" customFormat="1" x14ac:dyDescent="0.25">
      <c r="B61" s="6"/>
      <c r="H61" s="6"/>
      <c r="N61" s="6"/>
    </row>
    <row r="62" spans="2:14" s="3" customFormat="1" x14ac:dyDescent="0.25">
      <c r="B62" s="6"/>
      <c r="H62" s="6"/>
      <c r="N62" s="6"/>
    </row>
    <row r="63" spans="2:14" s="3" customFormat="1" x14ac:dyDescent="0.25">
      <c r="B63" s="6"/>
      <c r="H63" s="6"/>
      <c r="N63" s="6"/>
    </row>
    <row r="64" spans="2:14" s="3" customFormat="1" x14ac:dyDescent="0.25">
      <c r="B64" s="6"/>
      <c r="H64" s="6"/>
      <c r="N64" s="6"/>
    </row>
    <row r="65" spans="2:14" s="3" customFormat="1" x14ac:dyDescent="0.25">
      <c r="B65" s="6"/>
      <c r="H65" s="6"/>
      <c r="N65" s="6"/>
    </row>
    <row r="66" spans="2:14" s="3" customFormat="1" x14ac:dyDescent="0.25">
      <c r="B66" s="6"/>
      <c r="H66" s="6"/>
      <c r="N66" s="6"/>
    </row>
    <row r="67" spans="2:14" s="3" customFormat="1" x14ac:dyDescent="0.25">
      <c r="B67" s="6"/>
      <c r="H67" s="6"/>
      <c r="N67" s="6"/>
    </row>
    <row r="68" spans="2:14" s="3" customFormat="1" x14ac:dyDescent="0.25">
      <c r="B68" s="6"/>
      <c r="H68" s="6"/>
      <c r="N68" s="6"/>
    </row>
    <row r="69" spans="2:14" s="3" customFormat="1" x14ac:dyDescent="0.25">
      <c r="B69" s="6"/>
      <c r="H69" s="6"/>
      <c r="N69" s="6"/>
    </row>
    <row r="70" spans="2:14" s="3" customFormat="1" x14ac:dyDescent="0.25">
      <c r="B70" s="6"/>
      <c r="H70" s="6"/>
      <c r="N70" s="6"/>
    </row>
    <row r="71" spans="2:14" s="3" customFormat="1" x14ac:dyDescent="0.25">
      <c r="B71" s="6"/>
      <c r="H71" s="6"/>
      <c r="N71" s="6"/>
    </row>
    <row r="72" spans="2:14" s="3" customFormat="1" x14ac:dyDescent="0.25">
      <c r="B72" s="6"/>
      <c r="H72" s="6"/>
      <c r="N72" s="6"/>
    </row>
    <row r="73" spans="2:14" s="3" customFormat="1" x14ac:dyDescent="0.25">
      <c r="B73" s="6"/>
      <c r="H73" s="6"/>
      <c r="N73" s="6"/>
    </row>
    <row r="74" spans="2:14" s="3" customFormat="1" x14ac:dyDescent="0.25">
      <c r="B74" s="6"/>
      <c r="H74" s="6"/>
      <c r="N74" s="6"/>
    </row>
    <row r="75" spans="2:14" s="3" customFormat="1" x14ac:dyDescent="0.25">
      <c r="B75" s="6"/>
      <c r="H75" s="6"/>
      <c r="N75" s="6"/>
    </row>
    <row r="76" spans="2:14" s="3" customFormat="1" x14ac:dyDescent="0.25">
      <c r="B76" s="6"/>
      <c r="H76" s="6"/>
      <c r="N76" s="6"/>
    </row>
    <row r="77" spans="2:14" s="3" customFormat="1" x14ac:dyDescent="0.25">
      <c r="B77" s="6"/>
      <c r="H77" s="6"/>
      <c r="N77" s="6"/>
    </row>
    <row r="78" spans="2:14" s="3" customFormat="1" x14ac:dyDescent="0.25">
      <c r="B78" s="6"/>
      <c r="H78" s="6"/>
      <c r="N78" s="6"/>
    </row>
    <row r="79" spans="2:14" s="3" customFormat="1" x14ac:dyDescent="0.25">
      <c r="B79" s="6"/>
      <c r="H79" s="6"/>
      <c r="N79" s="6"/>
    </row>
    <row r="80" spans="2:14" s="3" customFormat="1" x14ac:dyDescent="0.25">
      <c r="B80" s="6"/>
      <c r="H80" s="6"/>
      <c r="N80" s="6"/>
    </row>
    <row r="81" spans="2:14" s="3" customFormat="1" x14ac:dyDescent="0.25">
      <c r="B81" s="6"/>
      <c r="H81" s="6"/>
      <c r="N81" s="6"/>
    </row>
    <row r="82" spans="2:14" s="3" customFormat="1" x14ac:dyDescent="0.25">
      <c r="B82" s="6"/>
      <c r="H82" s="6"/>
      <c r="N82" s="6"/>
    </row>
    <row r="83" spans="2:14" s="3" customFormat="1" x14ac:dyDescent="0.25">
      <c r="B83" s="6"/>
      <c r="H83" s="6"/>
      <c r="N83" s="6"/>
    </row>
    <row r="84" spans="2:14" s="3" customFormat="1" x14ac:dyDescent="0.25">
      <c r="B84" s="6"/>
      <c r="H84" s="6"/>
      <c r="N84" s="6"/>
    </row>
    <row r="85" spans="2:14" s="3" customFormat="1" x14ac:dyDescent="0.25">
      <c r="B85" s="6"/>
      <c r="H85" s="6"/>
      <c r="N85" s="6"/>
    </row>
    <row r="86" spans="2:14" s="3" customFormat="1" x14ac:dyDescent="0.25">
      <c r="B86" s="6"/>
      <c r="H86" s="6"/>
      <c r="N86" s="6"/>
    </row>
    <row r="87" spans="2:14" s="3" customFormat="1" x14ac:dyDescent="0.25">
      <c r="B87" s="6"/>
      <c r="H87" s="6"/>
      <c r="N87" s="6"/>
    </row>
    <row r="88" spans="2:14" s="3" customFormat="1" x14ac:dyDescent="0.25">
      <c r="B88" s="6"/>
      <c r="H88" s="6"/>
      <c r="N88" s="6"/>
    </row>
    <row r="89" spans="2:14" s="3" customFormat="1" x14ac:dyDescent="0.25">
      <c r="B89" s="6"/>
      <c r="H89" s="6"/>
      <c r="N89" s="6"/>
    </row>
    <row r="90" spans="2:14" s="3" customFormat="1" x14ac:dyDescent="0.25">
      <c r="B90" s="6"/>
      <c r="H90" s="6"/>
      <c r="N90" s="6"/>
    </row>
    <row r="91" spans="2:14" s="3" customFormat="1" x14ac:dyDescent="0.25">
      <c r="B91" s="6"/>
      <c r="H91" s="6"/>
      <c r="N91" s="6"/>
    </row>
    <row r="92" spans="2:14" s="3" customFormat="1" x14ac:dyDescent="0.25">
      <c r="B92" s="6"/>
      <c r="H92" s="6"/>
      <c r="N92" s="6"/>
    </row>
    <row r="93" spans="2:14" s="3" customFormat="1" x14ac:dyDescent="0.25">
      <c r="B93" s="6"/>
      <c r="H93" s="6"/>
      <c r="N93" s="6"/>
    </row>
    <row r="94" spans="2:14" s="3" customFormat="1" x14ac:dyDescent="0.25">
      <c r="B94" s="6"/>
      <c r="H94" s="6"/>
      <c r="N94" s="6"/>
    </row>
    <row r="95" spans="2:14" s="3" customFormat="1" x14ac:dyDescent="0.25">
      <c r="B95" s="6"/>
      <c r="H95" s="6"/>
      <c r="N95" s="6"/>
    </row>
    <row r="96" spans="2:14" s="3" customFormat="1" x14ac:dyDescent="0.25">
      <c r="B96" s="6"/>
      <c r="H96" s="6"/>
      <c r="N96" s="6"/>
    </row>
    <row r="97" spans="1:21" s="3" customFormat="1" x14ac:dyDescent="0.25">
      <c r="B97" s="6"/>
      <c r="H97" s="6"/>
      <c r="N97" s="6"/>
    </row>
    <row r="98" spans="1:21" s="3" customFormat="1" x14ac:dyDescent="0.25">
      <c r="B98" s="6"/>
      <c r="H98" s="6"/>
      <c r="N98" s="6"/>
    </row>
    <row r="99" spans="1:21" s="3" customFormat="1" x14ac:dyDescent="0.25">
      <c r="B99" s="6"/>
      <c r="H99" s="6"/>
      <c r="N99" s="6"/>
    </row>
    <row r="100" spans="1:21" s="3" customFormat="1" x14ac:dyDescent="0.25">
      <c r="B100" s="6"/>
      <c r="G100" s="4"/>
      <c r="H100" s="7"/>
      <c r="I100" s="4"/>
      <c r="J100" s="4"/>
      <c r="K100" s="4"/>
      <c r="L100" s="4"/>
      <c r="M100" s="4"/>
      <c r="N100" s="7"/>
      <c r="O100" s="4"/>
      <c r="P100" s="4"/>
      <c r="Q100" s="4"/>
      <c r="R100" s="4"/>
      <c r="S100" s="4"/>
      <c r="T100" s="4"/>
      <c r="U100" s="4"/>
    </row>
    <row r="101" spans="1:21" s="3" customFormat="1" x14ac:dyDescent="0.25">
      <c r="B101" s="6"/>
      <c r="F101" s="4"/>
      <c r="G101" s="4"/>
      <c r="H101" s="7"/>
      <c r="I101" s="4"/>
      <c r="J101" s="4"/>
      <c r="K101" s="4"/>
      <c r="L101" s="4"/>
      <c r="M101" s="4"/>
      <c r="N101" s="7"/>
      <c r="O101" s="4"/>
      <c r="P101" s="4"/>
      <c r="Q101" s="4"/>
      <c r="R101" s="4"/>
      <c r="S101" s="4"/>
      <c r="T101" s="4"/>
      <c r="U101" s="4"/>
    </row>
    <row r="102" spans="1:21" s="3" customFormat="1" x14ac:dyDescent="0.25">
      <c r="A102" s="4"/>
      <c r="B102" s="7"/>
      <c r="C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  <c r="O102" s="4"/>
      <c r="P102" s="4"/>
      <c r="Q102" s="4"/>
      <c r="R102" s="4"/>
      <c r="S102" s="4"/>
      <c r="T102" s="4"/>
      <c r="U102" s="4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tabSelected="1" zoomScaleNormal="100" workbookViewId="0">
      <selection activeCell="A4" sqref="A4"/>
    </sheetView>
  </sheetViews>
  <sheetFormatPr defaultColWidth="9.125" defaultRowHeight="14.3" x14ac:dyDescent="0.25"/>
  <cols>
    <col min="1" max="1" width="26.125" customWidth="1"/>
    <col min="2" max="2" width="11.5" style="7" customWidth="1"/>
    <col min="3" max="3" width="12.75" customWidth="1"/>
    <col min="4" max="4" width="19.125" customWidth="1"/>
    <col min="5" max="5" width="18.125" customWidth="1"/>
    <col min="6" max="6" width="11.5" customWidth="1"/>
    <col min="7" max="7" width="10.875" customWidth="1"/>
    <col min="8" max="8" width="10.875" style="7" customWidth="1"/>
    <col min="9" max="9" width="17.25" customWidth="1"/>
    <col min="10" max="10" width="20" customWidth="1"/>
    <col min="11" max="11" width="10.25" customWidth="1"/>
    <col min="12" max="12" width="17.5" customWidth="1"/>
    <col min="13" max="13" width="16" customWidth="1"/>
    <col min="14" max="14" width="18.875" style="7" customWidth="1"/>
    <col min="15" max="15" width="19.75" customWidth="1"/>
    <col min="16" max="16" width="11.5" customWidth="1"/>
    <col min="17" max="18" width="14.5" customWidth="1"/>
    <col min="19" max="19" width="18.875" customWidth="1"/>
    <col min="20" max="20" width="19.5" customWidth="1"/>
    <col min="21" max="21" width="11.125" customWidth="1"/>
    <col min="22" max="22" width="15.5" customWidth="1"/>
    <col min="23" max="23" width="10" customWidth="1"/>
    <col min="24" max="24" width="19" customWidth="1"/>
    <col min="25" max="25" width="17.25" customWidth="1"/>
    <col min="26" max="26" width="9.75" customWidth="1"/>
    <col min="27" max="27" width="9.125" customWidth="1"/>
    <col min="28" max="28" width="10.875" customWidth="1"/>
    <col min="29" max="29" width="18.125" customWidth="1"/>
    <col min="30" max="30" width="18.875" customWidth="1"/>
    <col min="31" max="31" width="10.875" customWidth="1"/>
    <col min="34" max="35" width="13.125" customWidth="1"/>
  </cols>
  <sheetData>
    <row r="1" spans="1:35" x14ac:dyDescent="0.25">
      <c r="A1" s="1"/>
      <c r="B1" s="6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x14ac:dyDescent="0.25">
      <c r="A2" s="1"/>
      <c r="B2" s="6"/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5" x14ac:dyDescent="0.25">
      <c r="A3" s="1"/>
      <c r="B3" s="6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5" s="1" customFormat="1" x14ac:dyDescent="0.25">
      <c r="B4" s="6"/>
      <c r="H4" s="6"/>
      <c r="N4" s="6"/>
    </row>
    <row r="5" spans="1:35" s="1" customFormat="1" x14ac:dyDescent="0.25">
      <c r="B5" s="6"/>
      <c r="H5" s="6"/>
      <c r="N5" s="6"/>
    </row>
    <row r="6" spans="1:35" s="1" customFormat="1" ht="30.75" customHeight="1" x14ac:dyDescent="0.25">
      <c r="A6" s="15" t="s">
        <v>15</v>
      </c>
      <c r="B6" s="6"/>
      <c r="H6" s="6"/>
      <c r="N6" s="6"/>
    </row>
    <row r="7" spans="1:35" s="1" customFormat="1" ht="6.8" customHeight="1" x14ac:dyDescent="0.25">
      <c r="A7" s="2"/>
      <c r="B7" s="6"/>
      <c r="H7" s="6"/>
      <c r="N7" s="6"/>
    </row>
    <row r="8" spans="1:35" s="1" customFormat="1" ht="24.8" customHeight="1" x14ac:dyDescent="0.3">
      <c r="A8" s="12" t="s">
        <v>55</v>
      </c>
      <c r="B8" s="13"/>
      <c r="C8" s="14"/>
      <c r="D8" s="14"/>
      <c r="E8" s="14"/>
      <c r="F8" s="14"/>
      <c r="G8" s="8"/>
      <c r="H8" s="6"/>
      <c r="J8" s="14"/>
      <c r="K8" s="14"/>
      <c r="L8" s="14"/>
      <c r="N8" s="6"/>
      <c r="P8" s="14"/>
      <c r="Q8" s="14"/>
      <c r="R8" s="14"/>
      <c r="V8" s="14"/>
      <c r="W8" s="14"/>
      <c r="X8" s="14"/>
      <c r="AC8" s="14"/>
      <c r="AD8" s="14"/>
      <c r="AE8" s="14"/>
    </row>
    <row r="9" spans="1:35" s="1" customFormat="1" ht="34.5" customHeight="1" x14ac:dyDescent="0.25">
      <c r="A9" s="172" t="s">
        <v>34</v>
      </c>
      <c r="B9" s="172"/>
      <c r="C9" s="172"/>
      <c r="D9" s="172"/>
      <c r="E9" s="172"/>
      <c r="F9" s="165"/>
      <c r="H9" s="6"/>
      <c r="L9" s="165"/>
      <c r="N9" s="6"/>
      <c r="R9" s="165"/>
      <c r="X9" s="165"/>
      <c r="AE9" s="165"/>
    </row>
    <row r="10" spans="1:35" ht="26.35" customHeight="1" thickBot="1" x14ac:dyDescent="0.3">
      <c r="A10" s="1"/>
      <c r="B10" s="6"/>
      <c r="C10" s="1"/>
      <c r="D10" s="1"/>
      <c r="E10" s="1"/>
      <c r="F10" s="1"/>
      <c r="G10" s="1"/>
      <c r="H10" s="6"/>
      <c r="I10" s="1"/>
      <c r="J10" s="1"/>
      <c r="K10" s="1"/>
      <c r="L10" s="1"/>
      <c r="M10" s="1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5" ht="39.1" customHeight="1" thickBot="1" x14ac:dyDescent="0.3">
      <c r="A11" s="3"/>
      <c r="B11" s="176" t="s">
        <v>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</row>
    <row r="12" spans="1:35" ht="30.1" customHeight="1" thickBot="1" x14ac:dyDescent="0.3">
      <c r="A12" s="173" t="s">
        <v>12</v>
      </c>
      <c r="B12" s="182" t="s">
        <v>5</v>
      </c>
      <c r="C12" s="183"/>
      <c r="D12" s="183"/>
      <c r="E12" s="183"/>
      <c r="F12" s="184"/>
      <c r="G12" s="185" t="s">
        <v>3</v>
      </c>
      <c r="H12" s="186"/>
      <c r="I12" s="186"/>
      <c r="J12" s="186"/>
      <c r="K12" s="187"/>
      <c r="L12" s="194" t="s">
        <v>4</v>
      </c>
      <c r="M12" s="195"/>
      <c r="N12" s="195"/>
      <c r="O12" s="195"/>
      <c r="P12" s="50"/>
      <c r="Q12" s="188" t="s">
        <v>25</v>
      </c>
      <c r="R12" s="189"/>
      <c r="S12" s="189"/>
      <c r="T12" s="189"/>
      <c r="U12" s="190"/>
      <c r="V12" s="191" t="s">
        <v>6</v>
      </c>
      <c r="W12" s="191"/>
      <c r="X12" s="191"/>
      <c r="Y12" s="191"/>
      <c r="Z12" s="191"/>
      <c r="AA12" s="192" t="s">
        <v>33</v>
      </c>
      <c r="AB12" s="192"/>
      <c r="AC12" s="192"/>
      <c r="AD12" s="192"/>
      <c r="AE12" s="193"/>
    </row>
    <row r="13" spans="1:35" ht="39.1" customHeight="1" thickBot="1" x14ac:dyDescent="0.3">
      <c r="A13" s="174"/>
      <c r="B13" s="61" t="s">
        <v>8</v>
      </c>
      <c r="C13" s="62" t="s">
        <v>9</v>
      </c>
      <c r="D13" s="63" t="s">
        <v>31</v>
      </c>
      <c r="E13" s="64" t="s">
        <v>32</v>
      </c>
      <c r="F13" s="65" t="s">
        <v>17</v>
      </c>
      <c r="G13" s="66" t="s">
        <v>8</v>
      </c>
      <c r="H13" s="62" t="s">
        <v>9</v>
      </c>
      <c r="I13" s="63" t="s">
        <v>31</v>
      </c>
      <c r="J13" s="64" t="s">
        <v>28</v>
      </c>
      <c r="K13" s="65" t="s">
        <v>17</v>
      </c>
      <c r="L13" s="66" t="s">
        <v>8</v>
      </c>
      <c r="M13" s="62" t="s">
        <v>9</v>
      </c>
      <c r="N13" s="63" t="s">
        <v>31</v>
      </c>
      <c r="O13" s="64" t="s">
        <v>26</v>
      </c>
      <c r="P13" s="65" t="s">
        <v>17</v>
      </c>
      <c r="Q13" s="66" t="s">
        <v>8</v>
      </c>
      <c r="R13" s="62" t="s">
        <v>9</v>
      </c>
      <c r="S13" s="63" t="s">
        <v>27</v>
      </c>
      <c r="T13" s="64" t="s">
        <v>28</v>
      </c>
      <c r="U13" s="65" t="s">
        <v>17</v>
      </c>
      <c r="V13" s="66" t="s">
        <v>8</v>
      </c>
      <c r="W13" s="62" t="s">
        <v>9</v>
      </c>
      <c r="X13" s="63" t="s">
        <v>27</v>
      </c>
      <c r="Y13" s="64" t="s">
        <v>28</v>
      </c>
      <c r="Z13" s="65" t="s">
        <v>17</v>
      </c>
      <c r="AA13" s="66" t="s">
        <v>8</v>
      </c>
      <c r="AB13" s="62" t="s">
        <v>9</v>
      </c>
      <c r="AC13" s="63" t="s">
        <v>27</v>
      </c>
      <c r="AD13" s="64" t="s">
        <v>28</v>
      </c>
      <c r="AE13" s="65" t="s">
        <v>17</v>
      </c>
      <c r="AG13" t="s">
        <v>56</v>
      </c>
    </row>
    <row r="14" spans="1:35" s="20" customFormat="1" ht="36" customHeight="1" x14ac:dyDescent="0.25">
      <c r="A14" s="51" t="s">
        <v>0</v>
      </c>
      <c r="B14" s="55"/>
      <c r="C14" s="220"/>
      <c r="D14" s="56"/>
      <c r="E14" s="57"/>
      <c r="F14" s="221"/>
      <c r="G14" s="55">
        <v>1</v>
      </c>
      <c r="H14" s="220">
        <f>G14/$G$21</f>
        <v>1.4619883040935672E-3</v>
      </c>
      <c r="I14" s="69">
        <v>108030</v>
      </c>
      <c r="J14" s="57">
        <v>130716.3</v>
      </c>
      <c r="K14" s="221">
        <f>J14/$J$21</f>
        <v>0.12667597116640716</v>
      </c>
      <c r="L14" s="55"/>
      <c r="M14" s="220"/>
      <c r="N14" s="56"/>
      <c r="O14" s="57"/>
      <c r="P14" s="220"/>
      <c r="Q14" s="59"/>
      <c r="R14" s="56"/>
      <c r="S14" s="56"/>
      <c r="T14" s="60"/>
      <c r="U14" s="59"/>
      <c r="V14" s="56"/>
      <c r="W14" s="56"/>
      <c r="X14" s="60"/>
      <c r="Y14" s="58"/>
      <c r="Z14" s="59"/>
      <c r="AA14" s="222"/>
      <c r="AB14" s="220"/>
      <c r="AC14" s="60"/>
      <c r="AD14" s="56"/>
      <c r="AE14" s="223"/>
      <c r="AF14" s="224">
        <f t="shared" ref="AF14:AI19" si="0">AA14+V14+Q14+L14+G14+B14</f>
        <v>1</v>
      </c>
      <c r="AG14" s="225" t="s">
        <v>56</v>
      </c>
      <c r="AH14" s="224">
        <f t="shared" si="0"/>
        <v>108030</v>
      </c>
      <c r="AI14" s="224">
        <f t="shared" si="0"/>
        <v>130716.3</v>
      </c>
    </row>
    <row r="15" spans="1:35" s="20" customFormat="1" ht="36" customHeight="1" x14ac:dyDescent="0.25">
      <c r="A15" s="52" t="s">
        <v>22</v>
      </c>
      <c r="B15" s="9"/>
      <c r="C15" s="220"/>
      <c r="D15" s="16"/>
      <c r="E15" s="25"/>
      <c r="F15" s="221"/>
      <c r="G15" s="9"/>
      <c r="H15" s="220"/>
      <c r="I15" s="67"/>
      <c r="J15" s="25"/>
      <c r="K15" s="221"/>
      <c r="L15" s="9"/>
      <c r="M15" s="220"/>
      <c r="N15" s="16"/>
      <c r="O15" s="25"/>
      <c r="P15" s="220"/>
      <c r="Q15" s="19"/>
      <c r="R15" s="16"/>
      <c r="S15" s="16"/>
      <c r="T15" s="17"/>
      <c r="U15" s="19"/>
      <c r="V15" s="16"/>
      <c r="W15" s="16"/>
      <c r="X15" s="17"/>
      <c r="Y15" s="18"/>
      <c r="Z15" s="19"/>
      <c r="AA15" s="226"/>
      <c r="AB15" s="220"/>
      <c r="AC15" s="17"/>
      <c r="AD15" s="16"/>
      <c r="AE15" s="223"/>
      <c r="AF15" s="224">
        <f t="shared" si="0"/>
        <v>0</v>
      </c>
      <c r="AG15" s="225" t="s">
        <v>56</v>
      </c>
      <c r="AH15" s="224">
        <f t="shared" si="0"/>
        <v>0</v>
      </c>
      <c r="AI15" s="224">
        <f t="shared" si="0"/>
        <v>0</v>
      </c>
    </row>
    <row r="16" spans="1:35" s="20" customFormat="1" ht="36" customHeight="1" x14ac:dyDescent="0.25">
      <c r="A16" s="52" t="s">
        <v>23</v>
      </c>
      <c r="B16" s="9"/>
      <c r="C16" s="220"/>
      <c r="D16" s="16"/>
      <c r="E16" s="25"/>
      <c r="F16" s="221"/>
      <c r="G16" s="9">
        <v>1</v>
      </c>
      <c r="H16" s="220">
        <f t="shared" ref="H16:H20" si="1">G16/$G$21</f>
        <v>1.4619883040935672E-3</v>
      </c>
      <c r="I16" s="67">
        <v>29198.82</v>
      </c>
      <c r="J16" s="25">
        <v>35330.57</v>
      </c>
      <c r="K16" s="221">
        <f t="shared" ref="K16:K20" si="2">J16/$J$21</f>
        <v>3.4238532352986809E-2</v>
      </c>
      <c r="L16" s="9"/>
      <c r="M16" s="220"/>
      <c r="N16" s="16"/>
      <c r="O16" s="25"/>
      <c r="P16" s="220"/>
      <c r="Q16" s="19"/>
      <c r="R16" s="16"/>
      <c r="S16" s="16"/>
      <c r="T16" s="17"/>
      <c r="U16" s="19"/>
      <c r="V16" s="16"/>
      <c r="W16" s="16"/>
      <c r="X16" s="17"/>
      <c r="Y16" s="18"/>
      <c r="Z16" s="19"/>
      <c r="AA16" s="226"/>
      <c r="AB16" s="220"/>
      <c r="AC16" s="17"/>
      <c r="AD16" s="16"/>
      <c r="AE16" s="223"/>
      <c r="AF16" s="224">
        <f t="shared" si="0"/>
        <v>1</v>
      </c>
      <c r="AG16" s="225" t="s">
        <v>56</v>
      </c>
      <c r="AH16" s="224">
        <f t="shared" si="0"/>
        <v>29198.82</v>
      </c>
      <c r="AI16" s="224">
        <f t="shared" si="0"/>
        <v>35330.57</v>
      </c>
    </row>
    <row r="17" spans="1:35" s="236" customFormat="1" ht="36" customHeight="1" x14ac:dyDescent="0.2">
      <c r="A17" s="52" t="s">
        <v>1</v>
      </c>
      <c r="B17" s="227"/>
      <c r="C17" s="220"/>
      <c r="D17" s="228"/>
      <c r="E17" s="229"/>
      <c r="F17" s="221"/>
      <c r="G17" s="227"/>
      <c r="H17" s="220"/>
      <c r="I17" s="230"/>
      <c r="J17" s="229"/>
      <c r="K17" s="221"/>
      <c r="L17" s="227"/>
      <c r="M17" s="220"/>
      <c r="N17" s="228"/>
      <c r="O17" s="229"/>
      <c r="P17" s="220"/>
      <c r="Q17" s="231"/>
      <c r="R17" s="232"/>
      <c r="S17" s="232"/>
      <c r="T17" s="233"/>
      <c r="U17" s="231"/>
      <c r="V17" s="232"/>
      <c r="W17" s="232"/>
      <c r="X17" s="233"/>
      <c r="Y17" s="234"/>
      <c r="Z17" s="231"/>
      <c r="AA17" s="235"/>
      <c r="AB17" s="220"/>
      <c r="AC17" s="233"/>
      <c r="AD17" s="232"/>
      <c r="AE17" s="223"/>
      <c r="AF17" s="224">
        <f t="shared" si="0"/>
        <v>0</v>
      </c>
      <c r="AG17" s="225" t="s">
        <v>56</v>
      </c>
      <c r="AH17" s="224">
        <f t="shared" si="0"/>
        <v>0</v>
      </c>
      <c r="AI17" s="224">
        <f t="shared" si="0"/>
        <v>0</v>
      </c>
    </row>
    <row r="18" spans="1:35" s="236" customFormat="1" ht="36" customHeight="1" x14ac:dyDescent="0.2">
      <c r="A18" s="52" t="s">
        <v>16</v>
      </c>
      <c r="B18" s="237"/>
      <c r="C18" s="220"/>
      <c r="D18" s="228"/>
      <c r="E18" s="238"/>
      <c r="F18" s="221"/>
      <c r="G18" s="237"/>
      <c r="H18" s="220"/>
      <c r="I18" s="230"/>
      <c r="J18" s="238"/>
      <c r="K18" s="221"/>
      <c r="L18" s="237"/>
      <c r="M18" s="220"/>
      <c r="N18" s="239"/>
      <c r="O18" s="239"/>
      <c r="P18" s="220"/>
      <c r="Q18" s="240"/>
      <c r="R18" s="232"/>
      <c r="S18" s="232"/>
      <c r="T18" s="241"/>
      <c r="U18" s="240"/>
      <c r="V18" s="232"/>
      <c r="W18" s="232"/>
      <c r="X18" s="241"/>
      <c r="Y18" s="234"/>
      <c r="Z18" s="240"/>
      <c r="AA18" s="235"/>
      <c r="AB18" s="220"/>
      <c r="AC18" s="241"/>
      <c r="AD18" s="232"/>
      <c r="AE18" s="223"/>
      <c r="AF18" s="224">
        <f t="shared" si="0"/>
        <v>0</v>
      </c>
      <c r="AG18" s="225" t="s">
        <v>56</v>
      </c>
      <c r="AH18" s="224">
        <f t="shared" si="0"/>
        <v>0</v>
      </c>
      <c r="AI18" s="224">
        <f t="shared" si="0"/>
        <v>0</v>
      </c>
    </row>
    <row r="19" spans="1:35" s="236" customFormat="1" ht="36" customHeight="1" x14ac:dyDescent="0.2">
      <c r="A19" s="53" t="s">
        <v>24</v>
      </c>
      <c r="B19" s="227"/>
      <c r="C19" s="220"/>
      <c r="D19" s="228"/>
      <c r="E19" s="230"/>
      <c r="F19" s="221"/>
      <c r="G19" s="227">
        <v>2</v>
      </c>
      <c r="H19" s="220">
        <f t="shared" si="1"/>
        <v>2.9239766081871343E-3</v>
      </c>
      <c r="I19" s="230">
        <v>58500</v>
      </c>
      <c r="J19" s="230">
        <v>70785</v>
      </c>
      <c r="K19" s="221">
        <f t="shared" si="2"/>
        <v>6.8597096299498464E-2</v>
      </c>
      <c r="L19" s="227"/>
      <c r="M19" s="220"/>
      <c r="N19" s="242"/>
      <c r="O19" s="243"/>
      <c r="P19" s="220"/>
      <c r="Q19" s="231"/>
      <c r="R19" s="232"/>
      <c r="S19" s="232"/>
      <c r="T19" s="244"/>
      <c r="U19" s="231"/>
      <c r="V19" s="232"/>
      <c r="W19" s="232"/>
      <c r="X19" s="244"/>
      <c r="Y19" s="234"/>
      <c r="Z19" s="231"/>
      <c r="AA19" s="235"/>
      <c r="AB19" s="220"/>
      <c r="AC19" s="244"/>
      <c r="AD19" s="232"/>
      <c r="AE19" s="223"/>
      <c r="AF19" s="224">
        <f t="shared" si="0"/>
        <v>2</v>
      </c>
      <c r="AG19" s="225" t="s">
        <v>56</v>
      </c>
      <c r="AH19" s="224">
        <f t="shared" si="0"/>
        <v>58500</v>
      </c>
      <c r="AI19" s="224">
        <f t="shared" si="0"/>
        <v>70785</v>
      </c>
    </row>
    <row r="20" spans="1:35" s="20" customFormat="1" ht="40.1" customHeight="1" x14ac:dyDescent="0.25">
      <c r="A20" s="52" t="s">
        <v>11</v>
      </c>
      <c r="B20" s="227">
        <v>34</v>
      </c>
      <c r="C20" s="220">
        <f t="shared" ref="C20" si="3">B20/$B$21</f>
        <v>1</v>
      </c>
      <c r="D20" s="239">
        <v>323100.76033057849</v>
      </c>
      <c r="E20" s="239">
        <v>390951.92</v>
      </c>
      <c r="F20" s="221">
        <f t="shared" ref="F20" si="4">E20/$E$21</f>
        <v>1</v>
      </c>
      <c r="G20" s="227">
        <v>680</v>
      </c>
      <c r="H20" s="220">
        <f t="shared" si="1"/>
        <v>0.99415204678362568</v>
      </c>
      <c r="I20" s="239">
        <v>657076.95867768594</v>
      </c>
      <c r="J20" s="239">
        <v>795063.12</v>
      </c>
      <c r="K20" s="221">
        <f t="shared" si="2"/>
        <v>0.77048840018110754</v>
      </c>
      <c r="L20" s="227">
        <v>161</v>
      </c>
      <c r="M20" s="220">
        <f t="shared" ref="M20" si="5">L20/$L$21</f>
        <v>1</v>
      </c>
      <c r="N20" s="239">
        <v>209181.54545454547</v>
      </c>
      <c r="O20" s="239">
        <v>253109.67</v>
      </c>
      <c r="P20" s="220">
        <f t="shared" ref="P20" si="6">O20/$O$21</f>
        <v>1</v>
      </c>
      <c r="Q20" s="19"/>
      <c r="R20" s="16"/>
      <c r="S20" s="16"/>
      <c r="T20" s="17"/>
      <c r="U20" s="19"/>
      <c r="V20" s="16"/>
      <c r="W20" s="16"/>
      <c r="X20" s="17"/>
      <c r="Y20" s="18"/>
      <c r="Z20" s="19"/>
      <c r="AA20" s="226">
        <v>119</v>
      </c>
      <c r="AB20" s="220">
        <f t="shared" ref="AB20" si="7">AA20/$AA$21</f>
        <v>1</v>
      </c>
      <c r="AC20" s="17">
        <v>300685.43801652896</v>
      </c>
      <c r="AD20" s="239">
        <v>363829.38</v>
      </c>
      <c r="AE20" s="223">
        <f t="shared" ref="AE20" si="8">AD20/$AD$21</f>
        <v>1</v>
      </c>
      <c r="AF20" s="224">
        <f>AA20+V20+Q20+L20+G20+B20</f>
        <v>994</v>
      </c>
      <c r="AG20" s="225" t="s">
        <v>56</v>
      </c>
      <c r="AH20" s="224">
        <f>AC20+X20+S20+N20+I20+D20</f>
        <v>1490044.702479339</v>
      </c>
      <c r="AI20" s="224">
        <f>AD20+Y20+T20+O20+J20+E20</f>
        <v>1802954.0899999999</v>
      </c>
    </row>
    <row r="21" spans="1:35" s="4" customFormat="1" ht="32.950000000000003" customHeight="1" thickBot="1" x14ac:dyDescent="0.3">
      <c r="A21" s="54" t="s">
        <v>2</v>
      </c>
      <c r="B21" s="245">
        <f t="shared" ref="B21:P21" si="9">SUM(B14:B20)</f>
        <v>34</v>
      </c>
      <c r="C21" s="246">
        <f t="shared" si="9"/>
        <v>1</v>
      </c>
      <c r="D21" s="247">
        <f t="shared" si="9"/>
        <v>323100.76033057849</v>
      </c>
      <c r="E21" s="247">
        <f t="shared" si="9"/>
        <v>390951.92</v>
      </c>
      <c r="F21" s="248">
        <f t="shared" si="9"/>
        <v>1</v>
      </c>
      <c r="G21" s="245">
        <f t="shared" si="9"/>
        <v>684</v>
      </c>
      <c r="H21" s="246">
        <f t="shared" si="9"/>
        <v>1</v>
      </c>
      <c r="I21" s="247">
        <f t="shared" si="9"/>
        <v>852805.77867768588</v>
      </c>
      <c r="J21" s="247">
        <f t="shared" si="9"/>
        <v>1031894.99</v>
      </c>
      <c r="K21" s="248">
        <f t="shared" si="9"/>
        <v>1</v>
      </c>
      <c r="L21" s="245">
        <f t="shared" si="9"/>
        <v>161</v>
      </c>
      <c r="M21" s="249">
        <f t="shared" si="9"/>
        <v>1</v>
      </c>
      <c r="N21" s="247">
        <f t="shared" si="9"/>
        <v>209181.54545454547</v>
      </c>
      <c r="O21" s="247">
        <f t="shared" si="9"/>
        <v>253109.67</v>
      </c>
      <c r="P21" s="248">
        <f t="shared" si="9"/>
        <v>1</v>
      </c>
      <c r="Q21" s="250"/>
      <c r="R21" s="251"/>
      <c r="S21" s="251"/>
      <c r="T21" s="252"/>
      <c r="U21" s="250"/>
      <c r="V21" s="251"/>
      <c r="W21" s="251"/>
      <c r="X21" s="252"/>
      <c r="Y21" s="253"/>
      <c r="Z21" s="250"/>
      <c r="AA21" s="254">
        <f t="shared" ref="AA21:AE21" si="10">SUM(AA14:AA20)</f>
        <v>119</v>
      </c>
      <c r="AB21" s="249">
        <f t="shared" si="10"/>
        <v>1</v>
      </c>
      <c r="AC21" s="247">
        <f t="shared" si="10"/>
        <v>300685.43801652896</v>
      </c>
      <c r="AD21" s="247">
        <f t="shared" si="10"/>
        <v>363829.38</v>
      </c>
      <c r="AE21" s="249">
        <f t="shared" si="10"/>
        <v>1</v>
      </c>
      <c r="AF21" s="224">
        <f>AA21+V21+Q21+L21+G21+B21</f>
        <v>998</v>
      </c>
      <c r="AG21" s="225" t="s">
        <v>56</v>
      </c>
      <c r="AH21" s="224">
        <f>AC21+X21+S21+N21+I21+D21</f>
        <v>1685773.5224793388</v>
      </c>
      <c r="AI21" s="224">
        <f>AD21+Y21+T21+O21+J21+E21</f>
        <v>2039785.96</v>
      </c>
    </row>
    <row r="22" spans="1:35" s="1" customFormat="1" ht="18.7" customHeight="1" x14ac:dyDescent="0.25">
      <c r="B22" s="6"/>
      <c r="H22" s="6"/>
      <c r="N22" s="6"/>
      <c r="AG22" s="1" t="s">
        <v>56</v>
      </c>
    </row>
    <row r="23" spans="1:35" s="47" customFormat="1" ht="19.55" customHeight="1" x14ac:dyDescent="0.25">
      <c r="A23" s="175" t="s">
        <v>13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24"/>
      <c r="N23" s="23"/>
      <c r="O23" s="23"/>
      <c r="P23" s="23"/>
      <c r="Q23" s="23"/>
      <c r="R23" s="23"/>
      <c r="S23" s="23"/>
      <c r="T23" s="23"/>
      <c r="U23" s="23"/>
      <c r="V23" s="46"/>
      <c r="W23" s="46"/>
      <c r="X23" s="46"/>
      <c r="AC23" s="46"/>
      <c r="AD23" s="46"/>
      <c r="AE23" s="46"/>
    </row>
    <row r="24" spans="1:35" s="47" customFormat="1" ht="21.1" customHeight="1" x14ac:dyDescent="0.25">
      <c r="A24" s="175" t="s">
        <v>29</v>
      </c>
      <c r="B24" s="175"/>
      <c r="C24" s="175"/>
      <c r="D24" s="175"/>
      <c r="E24" s="175"/>
      <c r="F24" s="175"/>
      <c r="G24" s="175"/>
      <c r="H24" s="175"/>
      <c r="I24" s="42"/>
      <c r="J24" s="42"/>
      <c r="K24" s="42"/>
      <c r="L24" s="40"/>
      <c r="M24" s="24"/>
      <c r="N24" s="23"/>
      <c r="O24" s="23"/>
      <c r="P24" s="42"/>
      <c r="Q24" s="42"/>
      <c r="R24" s="40"/>
      <c r="S24" s="23"/>
      <c r="T24" s="23"/>
      <c r="U24" s="23"/>
      <c r="V24" s="46"/>
      <c r="W24" s="46"/>
      <c r="X24" s="46"/>
      <c r="AC24" s="46"/>
      <c r="AD24" s="46"/>
      <c r="AE24" s="46"/>
    </row>
    <row r="25" spans="1:35" s="48" customFormat="1" x14ac:dyDescent="0.25">
      <c r="A25" s="40"/>
      <c r="B25" s="40"/>
      <c r="C25" s="40"/>
      <c r="D25" s="40"/>
      <c r="E25" s="40"/>
      <c r="F25" s="40"/>
      <c r="G25" s="41"/>
      <c r="H25" s="41"/>
      <c r="I25" s="42"/>
      <c r="J25" s="42"/>
      <c r="K25" s="42"/>
      <c r="L25" s="40"/>
      <c r="M25" s="24"/>
      <c r="N25" s="23"/>
      <c r="O25" s="23"/>
      <c r="P25" s="42"/>
      <c r="Q25" s="42"/>
      <c r="R25" s="40"/>
      <c r="S25" s="23"/>
      <c r="T25" s="23"/>
      <c r="U25" s="23"/>
      <c r="V25" s="46"/>
      <c r="W25" s="46"/>
      <c r="X25" s="46"/>
      <c r="Y25" s="47"/>
      <c r="Z25" s="47"/>
      <c r="AA25" s="47"/>
      <c r="AB25" s="47"/>
      <c r="AC25" s="46"/>
      <c r="AD25" s="46"/>
      <c r="AE25" s="46"/>
    </row>
    <row r="26" spans="1:35" s="22" customFormat="1" ht="18.7" customHeight="1" x14ac:dyDescent="0.25">
      <c r="A26" s="40"/>
      <c r="B26" s="40"/>
      <c r="C26" s="40"/>
      <c r="D26" s="40"/>
      <c r="E26" s="40"/>
      <c r="F26" s="40"/>
      <c r="G26" s="41"/>
      <c r="H26" s="41"/>
      <c r="I26" s="42"/>
      <c r="J26" s="42"/>
      <c r="K26" s="42"/>
      <c r="L26" s="40"/>
      <c r="M26" s="24"/>
      <c r="N26" s="23"/>
      <c r="O26" s="23"/>
      <c r="P26" s="42"/>
      <c r="Q26" s="42"/>
      <c r="R26" s="40"/>
      <c r="S26" s="23"/>
      <c r="T26" s="23"/>
      <c r="U26" s="23"/>
      <c r="V26" s="23"/>
      <c r="W26" s="23"/>
      <c r="X26" s="23"/>
      <c r="Y26" s="47"/>
      <c r="Z26" s="47"/>
      <c r="AA26" s="47"/>
      <c r="AB26" s="47"/>
      <c r="AC26" s="23"/>
      <c r="AD26" s="23"/>
      <c r="AE26" s="23"/>
    </row>
    <row r="27" spans="1:35" s="22" customFormat="1" ht="18" customHeight="1" x14ac:dyDescent="0.25">
      <c r="A27" s="40"/>
      <c r="B27" s="40"/>
      <c r="C27" s="40"/>
      <c r="D27" s="40"/>
      <c r="E27" s="40"/>
      <c r="F27" s="40"/>
      <c r="G27" s="41"/>
      <c r="H27" s="41"/>
      <c r="I27" s="42"/>
      <c r="J27" s="42"/>
      <c r="K27" s="42"/>
      <c r="L27" s="40"/>
      <c r="M27" s="24"/>
      <c r="N27" s="23"/>
      <c r="O27" s="23"/>
      <c r="P27" s="42"/>
      <c r="Q27" s="42"/>
      <c r="R27" s="40"/>
      <c r="S27" s="23"/>
      <c r="T27" s="23"/>
      <c r="U27" s="23"/>
      <c r="V27" s="42"/>
      <c r="W27" s="42"/>
      <c r="X27" s="40"/>
      <c r="Y27" s="47"/>
      <c r="Z27" s="47"/>
      <c r="AA27" s="47"/>
      <c r="AB27" s="47"/>
      <c r="AC27" s="42"/>
      <c r="AD27" s="42"/>
      <c r="AE27" s="40"/>
    </row>
    <row r="28" spans="1:35" s="22" customFormat="1" ht="18" customHeight="1" x14ac:dyDescent="0.25">
      <c r="A28" s="40"/>
      <c r="B28" s="40"/>
      <c r="C28" s="40"/>
      <c r="D28" s="40"/>
      <c r="E28" s="40"/>
      <c r="F28" s="40"/>
      <c r="G28" s="41"/>
      <c r="H28" s="41"/>
      <c r="I28" s="42"/>
      <c r="J28" s="42"/>
      <c r="K28" s="42"/>
      <c r="L28" s="40"/>
      <c r="M28" s="24"/>
      <c r="N28" s="23"/>
      <c r="O28" s="23"/>
      <c r="P28" s="42"/>
      <c r="Q28" s="42"/>
      <c r="R28" s="40"/>
      <c r="S28" s="23"/>
      <c r="T28" s="23"/>
      <c r="U28" s="23"/>
      <c r="V28" s="42"/>
      <c r="W28" s="42"/>
      <c r="X28" s="40"/>
      <c r="Y28" s="47"/>
      <c r="Z28" s="47"/>
      <c r="AA28" s="47"/>
      <c r="AB28" s="47"/>
      <c r="AC28" s="42"/>
      <c r="AD28" s="42"/>
      <c r="AE28" s="40"/>
    </row>
    <row r="29" spans="1:35" s="22" customFormat="1" ht="18" customHeight="1" x14ac:dyDescent="0.25">
      <c r="A29" s="1"/>
      <c r="B29" s="6"/>
      <c r="C29" s="1"/>
      <c r="D29" s="1"/>
      <c r="E29" s="1"/>
      <c r="F29" s="1"/>
      <c r="G29" s="1"/>
      <c r="H29" s="6"/>
      <c r="I29" s="1"/>
      <c r="J29" s="1"/>
      <c r="K29" s="1"/>
      <c r="L29" s="1"/>
      <c r="M29" s="1"/>
      <c r="N29" s="6"/>
      <c r="O29" s="1"/>
      <c r="P29" s="1"/>
      <c r="Q29" s="1"/>
      <c r="R29" s="1"/>
      <c r="S29" s="1"/>
      <c r="T29" s="1"/>
      <c r="U29" s="49"/>
      <c r="V29" s="42"/>
      <c r="W29" s="42"/>
      <c r="X29" s="40"/>
      <c r="Y29" s="47"/>
      <c r="Z29" s="47"/>
      <c r="AA29" s="47"/>
      <c r="AB29" s="47"/>
      <c r="AC29" s="42"/>
      <c r="AD29" s="42"/>
      <c r="AE29" s="40"/>
    </row>
    <row r="30" spans="1:35" s="21" customFormat="1" ht="18" customHeight="1" x14ac:dyDescent="0.25">
      <c r="A30" s="1"/>
      <c r="B30" s="6"/>
      <c r="C30" s="1"/>
      <c r="D30" s="1"/>
      <c r="E30" s="1"/>
      <c r="F30" s="1"/>
      <c r="G30" s="1"/>
      <c r="H30" s="6"/>
      <c r="I30" s="1"/>
      <c r="J30" s="1"/>
      <c r="K30" s="1"/>
      <c r="L30" s="1"/>
      <c r="M30" s="1"/>
      <c r="N30" s="6"/>
      <c r="O30" s="1"/>
      <c r="P30" s="1"/>
      <c r="Q30" s="1"/>
      <c r="R30" s="1"/>
      <c r="S30" s="1"/>
      <c r="T30" s="1"/>
      <c r="U30" s="49"/>
      <c r="V30" s="42"/>
      <c r="W30" s="42"/>
      <c r="X30" s="40"/>
      <c r="Y30" s="47"/>
      <c r="Z30" s="47"/>
      <c r="AA30" s="47"/>
      <c r="AB30" s="47"/>
      <c r="AC30" s="42"/>
      <c r="AD30" s="42"/>
      <c r="AE30" s="40"/>
    </row>
    <row r="31" spans="1:35" s="21" customFormat="1" ht="18" customHeight="1" thickBot="1" x14ac:dyDescent="0.3">
      <c r="A31" s="1"/>
      <c r="B31" s="6"/>
      <c r="C31" s="1"/>
      <c r="D31" s="1"/>
      <c r="E31" s="1"/>
      <c r="F31" s="1"/>
      <c r="G31" s="1"/>
      <c r="H31" s="6"/>
      <c r="I31" s="1"/>
      <c r="J31" s="1"/>
      <c r="K31" s="1"/>
      <c r="L31" s="1"/>
      <c r="M31" s="1"/>
      <c r="N31" s="6"/>
      <c r="O31" s="1"/>
      <c r="P31" s="1"/>
      <c r="Q31" s="1"/>
      <c r="R31" s="1"/>
      <c r="S31" s="1"/>
      <c r="T31" s="1"/>
      <c r="U31" s="49"/>
      <c r="V31" s="42"/>
      <c r="W31" s="42"/>
      <c r="X31" s="40"/>
      <c r="Y31" s="47"/>
      <c r="Z31" s="47"/>
      <c r="AA31" s="47"/>
      <c r="AB31" s="47"/>
      <c r="AC31" s="42"/>
      <c r="AD31" s="42"/>
      <c r="AE31" s="40"/>
    </row>
    <row r="32" spans="1:35" s="1" customFormat="1" ht="14.95" customHeight="1" x14ac:dyDescent="0.25">
      <c r="A32" s="179" t="s">
        <v>12</v>
      </c>
      <c r="B32" s="166" t="s">
        <v>21</v>
      </c>
      <c r="C32" s="167"/>
      <c r="D32" s="167"/>
      <c r="E32" s="167"/>
      <c r="F32" s="163"/>
      <c r="I32" s="205" t="s">
        <v>19</v>
      </c>
      <c r="J32" s="206"/>
      <c r="K32" s="166" t="s">
        <v>20</v>
      </c>
      <c r="L32" s="167"/>
      <c r="M32" s="167"/>
      <c r="N32" s="167"/>
      <c r="O32" s="255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4" s="1" customFormat="1" ht="32.299999999999997" customHeight="1" thickBot="1" x14ac:dyDescent="0.3">
      <c r="A33" s="180"/>
      <c r="B33" s="169"/>
      <c r="C33" s="170"/>
      <c r="D33" s="170"/>
      <c r="E33" s="170"/>
      <c r="F33" s="164"/>
      <c r="I33" s="207"/>
      <c r="J33" s="208"/>
      <c r="K33" s="169"/>
      <c r="L33" s="170"/>
      <c r="M33" s="170"/>
      <c r="N33" s="170"/>
      <c r="O33" s="25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4" s="1" customFormat="1" ht="59.95" customHeight="1" thickBot="1" x14ac:dyDescent="0.3">
      <c r="A34" s="181"/>
      <c r="B34" s="39" t="s">
        <v>18</v>
      </c>
      <c r="C34" s="27" t="s">
        <v>9</v>
      </c>
      <c r="D34" s="257" t="s">
        <v>57</v>
      </c>
      <c r="E34" s="257" t="s">
        <v>58</v>
      </c>
      <c r="F34" s="28" t="s">
        <v>10</v>
      </c>
      <c r="I34" s="209"/>
      <c r="J34" s="210"/>
      <c r="K34" s="26" t="s">
        <v>18</v>
      </c>
      <c r="L34" s="27" t="s">
        <v>9</v>
      </c>
      <c r="M34" s="257" t="s">
        <v>57</v>
      </c>
      <c r="N34" s="257" t="s">
        <v>58</v>
      </c>
      <c r="O34" s="28" t="s">
        <v>10</v>
      </c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4" ht="30.1" customHeight="1" x14ac:dyDescent="0.25">
      <c r="A35" s="29" t="s">
        <v>0</v>
      </c>
      <c r="B35" s="258">
        <v>1</v>
      </c>
      <c r="C35" s="259">
        <f>B35/$B$42</f>
        <v>1.002004008016032E-3</v>
      </c>
      <c r="D35" s="92">
        <f>I14</f>
        <v>108030</v>
      </c>
      <c r="E35" s="92">
        <v>130716.3</v>
      </c>
      <c r="F35" s="259">
        <f>E35/$E$42</f>
        <v>6.4083341371758445E-2</v>
      </c>
      <c r="G35" s="3"/>
      <c r="H35" s="1"/>
      <c r="I35" s="200" t="s">
        <v>5</v>
      </c>
      <c r="J35" s="201"/>
      <c r="K35" s="43">
        <v>34</v>
      </c>
      <c r="L35" s="260">
        <f>K35/$K$41</f>
        <v>3.406813627254509E-2</v>
      </c>
      <c r="M35" s="261">
        <v>323100.76</v>
      </c>
      <c r="N35" s="262">
        <v>390951.92</v>
      </c>
      <c r="O35" s="260">
        <f>N35/$N$41</f>
        <v>0.19166320764360981</v>
      </c>
      <c r="P35" s="1"/>
      <c r="Q35" s="1"/>
      <c r="R35" s="1"/>
      <c r="S35" s="1"/>
      <c r="T35" s="1"/>
      <c r="U35" s="1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1"/>
      <c r="AH35" s="1"/>
    </row>
    <row r="36" spans="1:34" ht="30.1" customHeight="1" x14ac:dyDescent="0.25">
      <c r="A36" s="52" t="s">
        <v>22</v>
      </c>
      <c r="B36" s="258"/>
      <c r="C36" s="263"/>
      <c r="D36" s="264"/>
      <c r="E36" s="92"/>
      <c r="F36" s="265"/>
      <c r="G36" s="3"/>
      <c r="H36" s="1"/>
      <c r="I36" s="196" t="s">
        <v>3</v>
      </c>
      <c r="J36" s="197"/>
      <c r="K36" s="43">
        <v>684</v>
      </c>
      <c r="L36" s="260">
        <f t="shared" ref="L36:L37" si="11">K36/$K$41</f>
        <v>0.68537074148296595</v>
      </c>
      <c r="M36" s="261">
        <v>852805.78</v>
      </c>
      <c r="N36" s="262">
        <v>1031894.99</v>
      </c>
      <c r="O36" s="260">
        <f t="shared" ref="O36:O37" si="12">N36/$N$41</f>
        <v>0.50588395558914423</v>
      </c>
      <c r="P36" s="1"/>
      <c r="Q36" s="1"/>
      <c r="R36" s="1"/>
      <c r="S36" s="1"/>
      <c r="T36" s="1"/>
      <c r="U36" s="1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1"/>
      <c r="AH36" s="1"/>
    </row>
    <row r="37" spans="1:34" ht="30.1" customHeight="1" x14ac:dyDescent="0.25">
      <c r="A37" s="52" t="s">
        <v>23</v>
      </c>
      <c r="B37" s="258">
        <v>1</v>
      </c>
      <c r="C37" s="259">
        <f>B37/$B$42</f>
        <v>1.002004008016032E-3</v>
      </c>
      <c r="D37" s="92">
        <v>29198.82</v>
      </c>
      <c r="E37" s="92">
        <v>35330.57</v>
      </c>
      <c r="F37" s="259">
        <f>E37/$E$42</f>
        <v>1.7320724180295857E-2</v>
      </c>
      <c r="G37" s="3"/>
      <c r="H37" s="1"/>
      <c r="I37" s="196" t="s">
        <v>4</v>
      </c>
      <c r="J37" s="197"/>
      <c r="K37" s="43">
        <v>161</v>
      </c>
      <c r="L37" s="260">
        <f t="shared" si="11"/>
        <v>0.16132264529058116</v>
      </c>
      <c r="M37" s="261">
        <v>209181.55</v>
      </c>
      <c r="N37" s="262">
        <v>253109.67</v>
      </c>
      <c r="O37" s="260">
        <f t="shared" si="12"/>
        <v>0.12408638698542665</v>
      </c>
      <c r="P37" s="1"/>
      <c r="Q37" s="1"/>
      <c r="R37" s="1"/>
      <c r="S37" s="1"/>
      <c r="T37" s="1"/>
      <c r="U37" s="1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1"/>
      <c r="AH37" s="1"/>
    </row>
    <row r="38" spans="1:34" ht="30.1" customHeight="1" x14ac:dyDescent="0.25">
      <c r="A38" s="34" t="s">
        <v>1</v>
      </c>
      <c r="B38" s="258"/>
      <c r="C38" s="263"/>
      <c r="D38" s="92"/>
      <c r="E38" s="92"/>
      <c r="F38" s="265"/>
      <c r="G38" s="3"/>
      <c r="H38" s="1"/>
      <c r="I38" s="196" t="s">
        <v>30</v>
      </c>
      <c r="J38" s="197"/>
      <c r="K38" s="43"/>
      <c r="L38" s="260"/>
      <c r="M38" s="261"/>
      <c r="N38" s="32"/>
      <c r="O38" s="266"/>
      <c r="P38" s="1"/>
      <c r="Q38" s="1"/>
      <c r="R38" s="1"/>
      <c r="S38" s="1"/>
      <c r="T38" s="1"/>
      <c r="U38" s="1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1"/>
      <c r="AH38" s="1"/>
    </row>
    <row r="39" spans="1:34" ht="30.1" customHeight="1" x14ac:dyDescent="0.25">
      <c r="A39" s="5" t="s">
        <v>16</v>
      </c>
      <c r="B39" s="258"/>
      <c r="C39" s="263"/>
      <c r="D39" s="92"/>
      <c r="E39" s="267"/>
      <c r="F39" s="265"/>
      <c r="G39" s="3"/>
      <c r="H39" s="1"/>
      <c r="I39" s="196" t="s">
        <v>6</v>
      </c>
      <c r="J39" s="197"/>
      <c r="K39" s="43"/>
      <c r="L39" s="260"/>
      <c r="M39" s="261"/>
      <c r="N39" s="32"/>
      <c r="O39" s="266"/>
      <c r="P39" s="1"/>
      <c r="Q39" s="1"/>
      <c r="R39" s="1"/>
      <c r="S39" s="1"/>
      <c r="T39" s="1"/>
      <c r="U39" s="1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1"/>
      <c r="AH39" s="1"/>
    </row>
    <row r="40" spans="1:34" ht="30.1" customHeight="1" x14ac:dyDescent="0.25">
      <c r="A40" s="29" t="s">
        <v>24</v>
      </c>
      <c r="B40" s="258">
        <v>2</v>
      </c>
      <c r="C40" s="259">
        <f>B40/$B$42</f>
        <v>2.004008016032064E-3</v>
      </c>
      <c r="D40" s="92">
        <v>58500</v>
      </c>
      <c r="E40" s="92">
        <v>70785</v>
      </c>
      <c r="F40" s="259">
        <f>E40/$E$42</f>
        <v>3.4702170417919731E-2</v>
      </c>
      <c r="G40" s="3"/>
      <c r="H40" s="1"/>
      <c r="I40" s="196" t="s">
        <v>33</v>
      </c>
      <c r="J40" s="197"/>
      <c r="K40" s="43">
        <v>119</v>
      </c>
      <c r="L40" s="260">
        <f t="shared" ref="L40:L41" si="13">K40/$K$41</f>
        <v>0.11923847695390781</v>
      </c>
      <c r="M40" s="261">
        <f>AC20</f>
        <v>300685.43801652896</v>
      </c>
      <c r="N40" s="268">
        <f>AD20</f>
        <v>363829.38</v>
      </c>
      <c r="O40" s="260">
        <f>N40/$N$41</f>
        <v>0.17836644978181926</v>
      </c>
      <c r="P40" s="1"/>
      <c r="Q40" s="1"/>
      <c r="R40" s="1"/>
      <c r="S40" s="1"/>
      <c r="T40" s="1"/>
      <c r="U40" s="1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1"/>
      <c r="AH40" s="1"/>
    </row>
    <row r="41" spans="1:34" ht="33.799999999999997" customHeight="1" thickBot="1" x14ac:dyDescent="0.3">
      <c r="A41" s="35" t="s">
        <v>11</v>
      </c>
      <c r="B41" s="258">
        <v>994</v>
      </c>
      <c r="C41" s="259">
        <f>B41/$B$42</f>
        <v>0.99599198396793587</v>
      </c>
      <c r="D41" s="92">
        <f>E41/1.21</f>
        <v>1490044.702479339</v>
      </c>
      <c r="E41" s="267">
        <v>1802954.09</v>
      </c>
      <c r="F41" s="259">
        <f>E41/$E$42</f>
        <v>0.88389376403002606</v>
      </c>
      <c r="G41" s="3"/>
      <c r="H41" s="1"/>
      <c r="I41" s="198" t="s">
        <v>2</v>
      </c>
      <c r="J41" s="199"/>
      <c r="K41" s="44">
        <f>SUM(K35:K40)</f>
        <v>998</v>
      </c>
      <c r="L41" s="269">
        <f t="shared" si="13"/>
        <v>1</v>
      </c>
      <c r="M41" s="270">
        <f>SUM(M35:M40)</f>
        <v>1685773.528016529</v>
      </c>
      <c r="N41" s="270">
        <f>SUM(N35:N40)</f>
        <v>2039785.96</v>
      </c>
      <c r="O41" s="269">
        <f>N41/$N$41</f>
        <v>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0.75" customHeight="1" thickBot="1" x14ac:dyDescent="0.3">
      <c r="A42" s="36" t="s">
        <v>2</v>
      </c>
      <c r="B42" s="271">
        <f>SUM(B35:B41)</f>
        <v>998</v>
      </c>
      <c r="C42" s="272">
        <f>SUM(C35:C41)</f>
        <v>1</v>
      </c>
      <c r="D42" s="273">
        <f>SUM(D35:D41)</f>
        <v>1685773.522479339</v>
      </c>
      <c r="E42" s="273">
        <f>SUM(E35:E41)</f>
        <v>2039785.96</v>
      </c>
      <c r="F42" s="272">
        <f>SUM(F35:F41)</f>
        <v>1</v>
      </c>
      <c r="G42" s="3"/>
      <c r="H42" s="1"/>
      <c r="I42" s="6"/>
      <c r="J42" s="1"/>
      <c r="K42" s="1"/>
      <c r="L42" s="1"/>
      <c r="M42" s="1"/>
      <c r="N42" s="1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2.950000000000003" customHeight="1" x14ac:dyDescent="0.25">
      <c r="A43" s="1"/>
      <c r="B43" s="6"/>
      <c r="C43" s="1"/>
      <c r="D43" s="1"/>
      <c r="E43" s="1"/>
      <c r="F43" s="1"/>
      <c r="G43" s="1"/>
      <c r="H43" s="6"/>
      <c r="I43" s="1"/>
      <c r="J43" s="1"/>
      <c r="K43" s="1"/>
      <c r="L43" s="1"/>
      <c r="M43" s="1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4" ht="36" customHeight="1" x14ac:dyDescent="0.25">
      <c r="A44" s="1"/>
      <c r="B44" s="6"/>
      <c r="C44" s="1"/>
      <c r="D44" s="1"/>
      <c r="E44" s="1"/>
      <c r="F44" s="1"/>
      <c r="G44" s="1"/>
      <c r="H44" s="6"/>
      <c r="I44" s="1"/>
      <c r="J44" s="1"/>
      <c r="K44" s="1"/>
      <c r="L44" s="1"/>
      <c r="M44" s="1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4" s="1" customFormat="1" ht="23.1" customHeight="1" x14ac:dyDescent="0.25">
      <c r="B45" s="6"/>
      <c r="H45" s="6"/>
      <c r="N45" s="6"/>
    </row>
    <row r="46" spans="1:34" s="1" customFormat="1" x14ac:dyDescent="0.25">
      <c r="B46" s="6"/>
      <c r="H46" s="6"/>
      <c r="N46" s="6"/>
    </row>
    <row r="47" spans="1:34" s="1" customFormat="1" x14ac:dyDescent="0.25">
      <c r="B47" s="6"/>
      <c r="H47" s="6"/>
      <c r="N47" s="6"/>
    </row>
    <row r="48" spans="1:34" s="1" customFormat="1" x14ac:dyDescent="0.25">
      <c r="B48" s="6"/>
      <c r="H48" s="6"/>
      <c r="N48" s="6"/>
    </row>
    <row r="49" spans="2:14" s="1" customFormat="1" x14ac:dyDescent="0.25">
      <c r="B49" s="6"/>
      <c r="H49" s="6"/>
      <c r="N49" s="6"/>
    </row>
    <row r="50" spans="2:14" s="1" customFormat="1" x14ac:dyDescent="0.25">
      <c r="B50" s="6"/>
      <c r="H50" s="6"/>
      <c r="N50" s="6"/>
    </row>
    <row r="51" spans="2:14" s="1" customFormat="1" x14ac:dyDescent="0.25">
      <c r="B51" s="6"/>
      <c r="H51" s="6"/>
      <c r="N51" s="6"/>
    </row>
    <row r="52" spans="2:14" s="1" customFormat="1" x14ac:dyDescent="0.25">
      <c r="B52" s="6"/>
      <c r="H52" s="6"/>
      <c r="N52" s="6"/>
    </row>
    <row r="53" spans="2:14" s="1" customFormat="1" x14ac:dyDescent="0.25">
      <c r="B53" s="6"/>
      <c r="H53" s="6"/>
      <c r="N53" s="6"/>
    </row>
    <row r="54" spans="2:14" s="1" customFormat="1" x14ac:dyDescent="0.25">
      <c r="B54" s="6"/>
      <c r="H54" s="6"/>
      <c r="N54" s="6"/>
    </row>
    <row r="55" spans="2:14" s="1" customFormat="1" x14ac:dyDescent="0.25">
      <c r="B55" s="6"/>
      <c r="H55" s="6"/>
      <c r="N55" s="6"/>
    </row>
    <row r="56" spans="2:14" s="1" customFormat="1" x14ac:dyDescent="0.25">
      <c r="B56" s="6"/>
      <c r="H56" s="6"/>
      <c r="N56" s="6"/>
    </row>
    <row r="57" spans="2:14" s="1" customFormat="1" x14ac:dyDescent="0.25">
      <c r="B57" s="6"/>
      <c r="H57" s="6"/>
      <c r="N57" s="6"/>
    </row>
    <row r="58" spans="2:14" s="1" customFormat="1" x14ac:dyDescent="0.25">
      <c r="B58" s="6"/>
      <c r="H58" s="6"/>
      <c r="N58" s="6"/>
    </row>
    <row r="59" spans="2:14" s="1" customFormat="1" x14ac:dyDescent="0.25">
      <c r="B59" s="6"/>
      <c r="H59" s="6"/>
      <c r="N59" s="6"/>
    </row>
    <row r="60" spans="2:14" s="1" customFormat="1" x14ac:dyDescent="0.25">
      <c r="B60" s="6"/>
      <c r="H60" s="6"/>
      <c r="N60" s="6"/>
    </row>
    <row r="61" spans="2:14" s="1" customFormat="1" x14ac:dyDescent="0.25">
      <c r="B61" s="6"/>
      <c r="H61" s="6"/>
      <c r="N61" s="6"/>
    </row>
    <row r="62" spans="2:14" s="1" customFormat="1" x14ac:dyDescent="0.25">
      <c r="B62" s="6"/>
      <c r="H62" s="6"/>
      <c r="N62" s="6"/>
    </row>
    <row r="63" spans="2:14" s="1" customFormat="1" x14ac:dyDescent="0.25">
      <c r="B63" s="6"/>
      <c r="H63" s="6"/>
      <c r="N63" s="6"/>
    </row>
    <row r="64" spans="2:14" s="1" customFormat="1" x14ac:dyDescent="0.25">
      <c r="B64" s="6"/>
      <c r="H64" s="6"/>
      <c r="N64" s="6"/>
    </row>
    <row r="65" spans="2:14" s="1" customFormat="1" x14ac:dyDescent="0.25">
      <c r="B65" s="6"/>
      <c r="H65" s="6"/>
      <c r="N65" s="6"/>
    </row>
    <row r="66" spans="2:14" s="1" customFormat="1" x14ac:dyDescent="0.25">
      <c r="B66" s="6"/>
      <c r="H66" s="6"/>
      <c r="N66" s="6"/>
    </row>
    <row r="67" spans="2:14" s="1" customFormat="1" x14ac:dyDescent="0.25">
      <c r="B67" s="6"/>
      <c r="H67" s="6"/>
      <c r="N67" s="6"/>
    </row>
    <row r="68" spans="2:14" s="1" customFormat="1" x14ac:dyDescent="0.25">
      <c r="B68" s="6"/>
      <c r="H68" s="6"/>
      <c r="N68" s="6"/>
    </row>
    <row r="69" spans="2:14" s="1" customFormat="1" x14ac:dyDescent="0.25">
      <c r="B69" s="6"/>
      <c r="H69" s="6"/>
      <c r="N69" s="6"/>
    </row>
    <row r="70" spans="2:14" s="1" customFormat="1" x14ac:dyDescent="0.25">
      <c r="B70" s="6"/>
      <c r="H70" s="6"/>
      <c r="N70" s="6"/>
    </row>
    <row r="71" spans="2:14" s="1" customFormat="1" x14ac:dyDescent="0.25">
      <c r="B71" s="6"/>
      <c r="H71" s="6"/>
      <c r="N71" s="6"/>
    </row>
    <row r="72" spans="2:14" s="1" customFormat="1" x14ac:dyDescent="0.25">
      <c r="B72" s="6"/>
      <c r="H72" s="6"/>
      <c r="N72" s="6"/>
    </row>
    <row r="73" spans="2:14" s="1" customFormat="1" x14ac:dyDescent="0.25">
      <c r="B73" s="6"/>
      <c r="H73" s="6"/>
      <c r="N73" s="6"/>
    </row>
    <row r="74" spans="2:14" s="1" customFormat="1" x14ac:dyDescent="0.25">
      <c r="B74" s="6"/>
      <c r="H74" s="6"/>
      <c r="N74" s="6"/>
    </row>
    <row r="75" spans="2:14" s="1" customFormat="1" x14ac:dyDescent="0.25">
      <c r="B75" s="6"/>
      <c r="H75" s="6"/>
      <c r="N75" s="6"/>
    </row>
    <row r="76" spans="2:14" s="1" customFormat="1" x14ac:dyDescent="0.25">
      <c r="B76" s="6"/>
      <c r="H76" s="6"/>
      <c r="N76" s="6"/>
    </row>
    <row r="77" spans="2:14" s="1" customFormat="1" x14ac:dyDescent="0.25">
      <c r="B77" s="6"/>
      <c r="H77" s="6"/>
      <c r="N77" s="6"/>
    </row>
    <row r="78" spans="2:14" s="1" customFormat="1" x14ac:dyDescent="0.25">
      <c r="B78" s="6"/>
      <c r="H78" s="6"/>
      <c r="N78" s="6"/>
    </row>
    <row r="79" spans="2:14" s="1" customFormat="1" x14ac:dyDescent="0.25">
      <c r="B79" s="6"/>
      <c r="H79" s="6"/>
      <c r="N79" s="6"/>
    </row>
    <row r="80" spans="2:14" s="1" customFormat="1" x14ac:dyDescent="0.25">
      <c r="B80" s="6"/>
      <c r="H80" s="6"/>
      <c r="N80" s="6"/>
    </row>
    <row r="81" spans="2:14" s="1" customFormat="1" x14ac:dyDescent="0.25">
      <c r="B81" s="6"/>
      <c r="H81" s="6"/>
      <c r="N81" s="6"/>
    </row>
    <row r="82" spans="2:14" s="1" customFormat="1" x14ac:dyDescent="0.25">
      <c r="B82" s="6"/>
      <c r="H82" s="6"/>
      <c r="N82" s="6"/>
    </row>
    <row r="83" spans="2:14" s="1" customFormat="1" x14ac:dyDescent="0.25">
      <c r="B83" s="6"/>
      <c r="H83" s="6"/>
      <c r="N83" s="6"/>
    </row>
    <row r="84" spans="2:14" s="1" customFormat="1" x14ac:dyDescent="0.25">
      <c r="B84" s="6"/>
      <c r="H84" s="6"/>
      <c r="N84" s="6"/>
    </row>
    <row r="85" spans="2:14" s="1" customFormat="1" x14ac:dyDescent="0.25">
      <c r="B85" s="6"/>
      <c r="H85" s="6"/>
      <c r="N85" s="6"/>
    </row>
    <row r="86" spans="2:14" s="1" customFormat="1" x14ac:dyDescent="0.25">
      <c r="B86" s="6"/>
      <c r="H86" s="6"/>
      <c r="N86" s="6"/>
    </row>
    <row r="87" spans="2:14" s="1" customFormat="1" x14ac:dyDescent="0.25">
      <c r="B87" s="6"/>
      <c r="H87" s="6"/>
      <c r="N87" s="6"/>
    </row>
    <row r="88" spans="2:14" s="1" customFormat="1" x14ac:dyDescent="0.25">
      <c r="B88" s="6"/>
      <c r="H88" s="6"/>
      <c r="N88" s="6"/>
    </row>
    <row r="89" spans="2:14" s="1" customFormat="1" x14ac:dyDescent="0.25">
      <c r="B89" s="6"/>
      <c r="H89" s="6"/>
      <c r="N89" s="6"/>
    </row>
    <row r="90" spans="2:14" s="1" customFormat="1" x14ac:dyDescent="0.25">
      <c r="B90" s="6"/>
      <c r="H90" s="6"/>
      <c r="N90" s="6"/>
    </row>
    <row r="91" spans="2:14" s="1" customFormat="1" x14ac:dyDescent="0.25">
      <c r="B91" s="6"/>
      <c r="H91" s="6"/>
      <c r="N91" s="6"/>
    </row>
    <row r="92" spans="2:14" s="1" customFormat="1" x14ac:dyDescent="0.25">
      <c r="B92" s="6"/>
      <c r="H92" s="6"/>
      <c r="N92" s="6"/>
    </row>
    <row r="93" spans="2:14" s="1" customFormat="1" x14ac:dyDescent="0.25">
      <c r="B93" s="6"/>
      <c r="H93" s="6"/>
      <c r="N93" s="6"/>
    </row>
    <row r="94" spans="2:14" s="1" customFormat="1" x14ac:dyDescent="0.25">
      <c r="B94" s="6"/>
      <c r="H94" s="6"/>
      <c r="N94" s="6"/>
    </row>
    <row r="95" spans="2:14" s="1" customFormat="1" x14ac:dyDescent="0.25">
      <c r="B95" s="6"/>
      <c r="H95" s="6"/>
      <c r="N95" s="6"/>
    </row>
    <row r="96" spans="2:14" s="1" customFormat="1" x14ac:dyDescent="0.25">
      <c r="B96" s="6"/>
      <c r="H96" s="6"/>
      <c r="N96" s="6"/>
    </row>
    <row r="97" spans="1:21" s="1" customFormat="1" x14ac:dyDescent="0.25">
      <c r="B97" s="6"/>
      <c r="H97" s="6"/>
      <c r="N97" s="6"/>
    </row>
    <row r="98" spans="1:21" s="1" customFormat="1" x14ac:dyDescent="0.25">
      <c r="B98" s="6"/>
      <c r="H98" s="6"/>
      <c r="N98" s="6"/>
    </row>
    <row r="99" spans="1:21" s="1" customFormat="1" x14ac:dyDescent="0.25">
      <c r="B99" s="6"/>
      <c r="H99" s="6"/>
      <c r="N99" s="6"/>
    </row>
    <row r="100" spans="1:21" s="1" customFormat="1" x14ac:dyDescent="0.25">
      <c r="B100" s="6"/>
      <c r="H100" s="6"/>
      <c r="N100" s="6"/>
    </row>
    <row r="101" spans="1:21" s="1" customFormat="1" x14ac:dyDescent="0.25">
      <c r="B101" s="6"/>
      <c r="H101" s="6"/>
      <c r="N101" s="6"/>
    </row>
    <row r="102" spans="1:21" s="1" customFormat="1" x14ac:dyDescent="0.25">
      <c r="B102" s="6"/>
      <c r="H102" s="6"/>
      <c r="N102" s="6"/>
    </row>
    <row r="103" spans="1:21" s="1" customFormat="1" x14ac:dyDescent="0.25">
      <c r="B103" s="6"/>
      <c r="F103"/>
      <c r="G103"/>
      <c r="H103" s="7"/>
      <c r="I103"/>
      <c r="J103"/>
      <c r="K103"/>
      <c r="L103"/>
      <c r="M103"/>
      <c r="N103" s="7"/>
      <c r="O103"/>
      <c r="P103"/>
      <c r="Q103"/>
      <c r="R103"/>
      <c r="S103"/>
      <c r="T103"/>
      <c r="U103"/>
    </row>
    <row r="104" spans="1:21" s="1" customFormat="1" x14ac:dyDescent="0.25">
      <c r="A104"/>
      <c r="B104" s="7"/>
      <c r="C104"/>
      <c r="D104"/>
      <c r="E104"/>
      <c r="F104"/>
      <c r="G104"/>
      <c r="H104" s="7"/>
      <c r="I104"/>
      <c r="J104"/>
      <c r="K104"/>
      <c r="L104"/>
      <c r="M104"/>
      <c r="N104" s="7"/>
      <c r="O104"/>
      <c r="P104"/>
      <c r="Q104"/>
      <c r="R104"/>
      <c r="S104"/>
      <c r="T104"/>
      <c r="U104"/>
    </row>
    <row r="105" spans="1:21" s="1" customFormat="1" x14ac:dyDescent="0.25">
      <c r="A105"/>
      <c r="B105" s="7"/>
      <c r="C105"/>
      <c r="D105"/>
      <c r="E105"/>
      <c r="F105"/>
      <c r="G105"/>
      <c r="H105" s="7"/>
      <c r="I105"/>
      <c r="J105"/>
      <c r="K105"/>
      <c r="L105"/>
      <c r="M105"/>
      <c r="N105" s="7"/>
      <c r="O105"/>
      <c r="P105"/>
      <c r="Q105"/>
      <c r="R105"/>
      <c r="S105"/>
      <c r="T105"/>
      <c r="U105"/>
    </row>
  </sheetData>
  <mergeCells count="22">
    <mergeCell ref="I41:J41"/>
    <mergeCell ref="I35:J35"/>
    <mergeCell ref="I36:J36"/>
    <mergeCell ref="I37:J37"/>
    <mergeCell ref="I38:J38"/>
    <mergeCell ref="I39:J39"/>
    <mergeCell ref="I40:J40"/>
    <mergeCell ref="A23:L23"/>
    <mergeCell ref="A24:H24"/>
    <mergeCell ref="A32:A34"/>
    <mergeCell ref="B32:E33"/>
    <mergeCell ref="I32:J34"/>
    <mergeCell ref="K32:N33"/>
    <mergeCell ref="A9:E9"/>
    <mergeCell ref="B11:AE11"/>
    <mergeCell ref="A12:A13"/>
    <mergeCell ref="B12:F12"/>
    <mergeCell ref="G12:K12"/>
    <mergeCell ref="L12:O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1T</vt:lpstr>
      <vt:lpstr>2T</vt:lpstr>
      <vt:lpstr>3T</vt:lpstr>
      <vt:lpstr>4T</vt:lpstr>
      <vt:lpstr>Full3</vt:lpstr>
      <vt:lpstr>'3T'!Àrea_d'impressió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2018-05-09T09:07:11Z</cp:lastPrinted>
  <dcterms:created xsi:type="dcterms:W3CDTF">2016-02-03T12:33:15Z</dcterms:created>
  <dcterms:modified xsi:type="dcterms:W3CDTF">2019-03-21T11:53:51Z</dcterms:modified>
</cp:coreProperties>
</file>