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V23" i="1" l="1"/>
  <c r="J23" i="1"/>
  <c r="D23" i="1"/>
  <c r="E23" i="1"/>
  <c r="G23" i="1"/>
  <c r="L23" i="1"/>
  <c r="C13" i="4"/>
  <c r="C13" i="1"/>
  <c r="B16" i="7"/>
  <c r="D16" i="7"/>
  <c r="J22" i="7"/>
  <c r="E22" i="7"/>
  <c r="F22" i="7" s="1"/>
  <c r="O22" i="7"/>
  <c r="T22" i="7"/>
  <c r="Y22" i="7"/>
  <c r="AD22" i="7"/>
  <c r="AE22" i="7" s="1"/>
  <c r="E13" i="7"/>
  <c r="J13" i="7"/>
  <c r="O13" i="7"/>
  <c r="T13" i="7"/>
  <c r="T23" i="7" s="1"/>
  <c r="O35" i="7" s="1"/>
  <c r="P35" i="7" s="1"/>
  <c r="Y13" i="7"/>
  <c r="AD13" i="7"/>
  <c r="E20" i="7"/>
  <c r="J20" i="7"/>
  <c r="O20" i="7"/>
  <c r="AD20" i="7"/>
  <c r="T20" i="7"/>
  <c r="Y20" i="7"/>
  <c r="Z20" i="7" s="1"/>
  <c r="E21" i="7"/>
  <c r="J21" i="7"/>
  <c r="O21" i="7"/>
  <c r="AD21" i="7"/>
  <c r="AE21" i="7" s="1"/>
  <c r="T21" i="7"/>
  <c r="Y21" i="7"/>
  <c r="J14" i="7"/>
  <c r="E33" i="7" s="1"/>
  <c r="F33" i="7" s="1"/>
  <c r="O14" i="7"/>
  <c r="E14" i="7"/>
  <c r="T14" i="7"/>
  <c r="Y14" i="7"/>
  <c r="AD14" i="7"/>
  <c r="AE14" i="7" s="1"/>
  <c r="J15" i="7"/>
  <c r="O15" i="7"/>
  <c r="E15" i="7"/>
  <c r="F15" i="7" s="1"/>
  <c r="T15" i="7"/>
  <c r="Y15" i="7"/>
  <c r="AD15" i="7"/>
  <c r="J16" i="7"/>
  <c r="K16" i="7" s="1"/>
  <c r="O16" i="7"/>
  <c r="E16" i="7"/>
  <c r="T16" i="7"/>
  <c r="Y16" i="7"/>
  <c r="Z16" i="7" s="1"/>
  <c r="AD16" i="7"/>
  <c r="J17" i="7"/>
  <c r="O17" i="7"/>
  <c r="E17" i="7"/>
  <c r="F17" i="7" s="1"/>
  <c r="T17" i="7"/>
  <c r="Y17" i="7"/>
  <c r="Z17" i="7" s="1"/>
  <c r="AD17" i="7"/>
  <c r="AE17" i="7" s="1"/>
  <c r="J18" i="7"/>
  <c r="K18" i="7" s="1"/>
  <c r="O18" i="7"/>
  <c r="AD18" i="7"/>
  <c r="E18" i="7"/>
  <c r="T18" i="7"/>
  <c r="Y18" i="7"/>
  <c r="J19" i="7"/>
  <c r="O19" i="7"/>
  <c r="AD19" i="7"/>
  <c r="AE19" i="7" s="1"/>
  <c r="E19" i="7"/>
  <c r="T19" i="7"/>
  <c r="Y19" i="7"/>
  <c r="Z19" i="7" s="1"/>
  <c r="I22" i="7"/>
  <c r="D22" i="7"/>
  <c r="N22" i="7"/>
  <c r="S22" i="7"/>
  <c r="X22" i="7"/>
  <c r="AC22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D33" i="7" s="1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2" i="7"/>
  <c r="B22" i="7"/>
  <c r="C22" i="7" s="1"/>
  <c r="L22" i="7"/>
  <c r="Q22" i="7"/>
  <c r="R22" i="7" s="1"/>
  <c r="V22" i="7"/>
  <c r="AA22" i="7"/>
  <c r="G16" i="7"/>
  <c r="L16" i="7"/>
  <c r="M16" i="7" s="1"/>
  <c r="Q16" i="7"/>
  <c r="R16" i="7" s="1"/>
  <c r="V16" i="7"/>
  <c r="W16" i="7" s="1"/>
  <c r="AA16" i="7"/>
  <c r="B13" i="7"/>
  <c r="G13" i="7"/>
  <c r="H13" i="7" s="1"/>
  <c r="L13" i="7"/>
  <c r="M13" i="7" s="1"/>
  <c r="Q13" i="7"/>
  <c r="V13" i="7"/>
  <c r="W13" i="7" s="1"/>
  <c r="AA13" i="7"/>
  <c r="B20" i="7"/>
  <c r="C20" i="7" s="1"/>
  <c r="G20" i="7"/>
  <c r="L20" i="7"/>
  <c r="AA20" i="7"/>
  <c r="Q20" i="7"/>
  <c r="R20" i="7" s="1"/>
  <c r="V20" i="7"/>
  <c r="B21" i="7"/>
  <c r="G21" i="7"/>
  <c r="L21" i="7"/>
  <c r="M21" i="7" s="1"/>
  <c r="AA21" i="7"/>
  <c r="AB21" i="7" s="1"/>
  <c r="Q21" i="7"/>
  <c r="V21" i="7"/>
  <c r="W21" i="7" s="1"/>
  <c r="G14" i="7"/>
  <c r="H14" i="7" s="1"/>
  <c r="L14" i="7"/>
  <c r="B14" i="7"/>
  <c r="Q14" i="7"/>
  <c r="V14" i="7"/>
  <c r="W14" i="7" s="1"/>
  <c r="AA14" i="7"/>
  <c r="G15" i="7"/>
  <c r="L15" i="7"/>
  <c r="B15" i="7"/>
  <c r="C15" i="7" s="1"/>
  <c r="Q15" i="7"/>
  <c r="V15" i="7"/>
  <c r="W15" i="7" s="1"/>
  <c r="AA15" i="7"/>
  <c r="AB15" i="7" s="1"/>
  <c r="G17" i="7"/>
  <c r="H17" i="7" s="1"/>
  <c r="L17" i="7"/>
  <c r="B17" i="7"/>
  <c r="Q17" i="7"/>
  <c r="V17" i="7"/>
  <c r="W17" i="7" s="1"/>
  <c r="AA17" i="7"/>
  <c r="G18" i="7"/>
  <c r="L18" i="7"/>
  <c r="M18" i="7" s="1"/>
  <c r="AA18" i="7"/>
  <c r="AB18" i="7" s="1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AB22" i="7"/>
  <c r="AB19" i="7"/>
  <c r="AE18" i="7"/>
  <c r="AB17" i="7"/>
  <c r="AE16" i="7"/>
  <c r="AB16" i="7"/>
  <c r="AE15" i="7"/>
  <c r="AB14" i="7"/>
  <c r="Z22" i="7"/>
  <c r="W22" i="7"/>
  <c r="Z21" i="7"/>
  <c r="W20" i="7"/>
  <c r="W19" i="7"/>
  <c r="Z18" i="7"/>
  <c r="Z15" i="7"/>
  <c r="Z14" i="7"/>
  <c r="U22" i="7"/>
  <c r="U21" i="7"/>
  <c r="R21" i="7"/>
  <c r="U20" i="7"/>
  <c r="U19" i="7"/>
  <c r="U18" i="7"/>
  <c r="U17" i="7"/>
  <c r="R17" i="7"/>
  <c r="U16" i="7"/>
  <c r="U15" i="7"/>
  <c r="R15" i="7"/>
  <c r="U14" i="7"/>
  <c r="P22" i="7"/>
  <c r="M22" i="7"/>
  <c r="P21" i="7"/>
  <c r="P19" i="7"/>
  <c r="M19" i="7"/>
  <c r="P18" i="7"/>
  <c r="P17" i="7"/>
  <c r="M17" i="7"/>
  <c r="P16" i="7"/>
  <c r="P15" i="7"/>
  <c r="M15" i="7"/>
  <c r="P14" i="7"/>
  <c r="M14" i="7"/>
  <c r="AE13" i="7"/>
  <c r="AB13" i="7"/>
  <c r="Z13" i="7"/>
  <c r="R13" i="7"/>
  <c r="P13" i="7"/>
  <c r="K13" i="7"/>
  <c r="K14" i="7"/>
  <c r="K15" i="7"/>
  <c r="K17" i="7"/>
  <c r="K22" i="7"/>
  <c r="H15" i="7"/>
  <c r="H16" i="7"/>
  <c r="H18" i="7"/>
  <c r="H21" i="7"/>
  <c r="H22" i="7"/>
  <c r="F13" i="7"/>
  <c r="F14" i="7"/>
  <c r="F16" i="7"/>
  <c r="F18" i="7"/>
  <c r="F19" i="7"/>
  <c r="F20" i="7"/>
  <c r="F21" i="7"/>
  <c r="C13" i="7"/>
  <c r="C14" i="7"/>
  <c r="C16" i="7"/>
  <c r="C17" i="7"/>
  <c r="C18" i="7"/>
  <c r="C21" i="7"/>
  <c r="J23" i="6"/>
  <c r="O34" i="6" s="1"/>
  <c r="E23" i="6"/>
  <c r="O33" i="6"/>
  <c r="O23" i="6"/>
  <c r="O35" i="6" s="1"/>
  <c r="Y23" i="6"/>
  <c r="O37" i="6" s="1"/>
  <c r="T23" i="6"/>
  <c r="O36" i="6" s="1"/>
  <c r="P36" i="6" s="1"/>
  <c r="AD23" i="6"/>
  <c r="O38" i="6"/>
  <c r="P38" i="6" s="1"/>
  <c r="I23" i="6"/>
  <c r="N34" i="6" s="1"/>
  <c r="D23" i="6"/>
  <c r="N33" i="6"/>
  <c r="N23" i="6"/>
  <c r="N35" i="6" s="1"/>
  <c r="X23" i="6"/>
  <c r="N37" i="6" s="1"/>
  <c r="S23" i="6"/>
  <c r="N36" i="6" s="1"/>
  <c r="AC23" i="6"/>
  <c r="N38" i="6"/>
  <c r="G23" i="6"/>
  <c r="L34" i="6" s="1"/>
  <c r="B23" i="6"/>
  <c r="L33" i="6" s="1"/>
  <c r="L23" i="6"/>
  <c r="M20" i="6" s="1"/>
  <c r="V23" i="6"/>
  <c r="L37" i="6" s="1"/>
  <c r="Q23" i="6"/>
  <c r="L36" i="6" s="1"/>
  <c r="M36" i="6" s="1"/>
  <c r="AA23" i="6"/>
  <c r="L38" i="6" s="1"/>
  <c r="M38" i="6" s="1"/>
  <c r="E42" i="6"/>
  <c r="E33" i="6"/>
  <c r="F33" i="6" s="1"/>
  <c r="E34" i="6"/>
  <c r="F34" i="6" s="1"/>
  <c r="E35" i="6"/>
  <c r="E36" i="6"/>
  <c r="E37" i="6"/>
  <c r="E38" i="6"/>
  <c r="F38" i="6" s="1"/>
  <c r="E39" i="6"/>
  <c r="F39" i="6" s="1"/>
  <c r="E40" i="6"/>
  <c r="E41" i="6"/>
  <c r="F41" i="6" s="1"/>
  <c r="F35" i="6"/>
  <c r="F36" i="6"/>
  <c r="F37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C41" i="6" s="1"/>
  <c r="B33" i="6"/>
  <c r="C33" i="6" s="1"/>
  <c r="B34" i="6"/>
  <c r="B35" i="6"/>
  <c r="C35" i="6" s="1"/>
  <c r="B36" i="6"/>
  <c r="B37" i="6"/>
  <c r="C37" i="6" s="1"/>
  <c r="B38" i="6"/>
  <c r="B39" i="6"/>
  <c r="B40" i="6"/>
  <c r="C34" i="6"/>
  <c r="C38" i="6"/>
  <c r="C39" i="6"/>
  <c r="C42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1" i="6"/>
  <c r="W22" i="6"/>
  <c r="U13" i="6"/>
  <c r="U14" i="6"/>
  <c r="U15" i="6"/>
  <c r="U16" i="6"/>
  <c r="U23" i="6" s="1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1" i="6"/>
  <c r="M22" i="6"/>
  <c r="K13" i="6"/>
  <c r="K14" i="6"/>
  <c r="K15" i="6"/>
  <c r="K16" i="6"/>
  <c r="K17" i="6"/>
  <c r="K18" i="6"/>
  <c r="K19" i="6"/>
  <c r="K21" i="6"/>
  <c r="K22" i="6"/>
  <c r="H13" i="6"/>
  <c r="H14" i="6"/>
  <c r="H15" i="6"/>
  <c r="H16" i="6"/>
  <c r="H17" i="6"/>
  <c r="H18" i="6"/>
  <c r="H19" i="6"/>
  <c r="H20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3" i="5"/>
  <c r="O38" i="5"/>
  <c r="P38" i="5" s="1"/>
  <c r="AC23" i="5"/>
  <c r="N38" i="5"/>
  <c r="AA23" i="5"/>
  <c r="L38" i="5" s="1"/>
  <c r="M38" i="5" s="1"/>
  <c r="E23" i="5"/>
  <c r="O33" i="5" s="1"/>
  <c r="J23" i="5"/>
  <c r="O34" i="5" s="1"/>
  <c r="O23" i="5"/>
  <c r="O35" i="5"/>
  <c r="T23" i="5"/>
  <c r="O36" i="5" s="1"/>
  <c r="P36" i="5" s="1"/>
  <c r="Y23" i="5"/>
  <c r="O37" i="5"/>
  <c r="P37" i="5" s="1"/>
  <c r="P35" i="5"/>
  <c r="D23" i="5"/>
  <c r="N33" i="5" s="1"/>
  <c r="I23" i="5"/>
  <c r="N34" i="5" s="1"/>
  <c r="N23" i="5"/>
  <c r="N35" i="5" s="1"/>
  <c r="S23" i="5"/>
  <c r="N36" i="5" s="1"/>
  <c r="X23" i="5"/>
  <c r="N37" i="5" s="1"/>
  <c r="B23" i="5"/>
  <c r="L33" i="5"/>
  <c r="G23" i="5"/>
  <c r="L34" i="5" s="1"/>
  <c r="L23" i="5"/>
  <c r="L35" i="5"/>
  <c r="Q23" i="5"/>
  <c r="L36" i="5" s="1"/>
  <c r="M36" i="5" s="1"/>
  <c r="V23" i="5"/>
  <c r="L37" i="5"/>
  <c r="M37" i="5" s="1"/>
  <c r="M35" i="5"/>
  <c r="E33" i="5"/>
  <c r="F33" i="5" s="1"/>
  <c r="E34" i="5"/>
  <c r="E35" i="5"/>
  <c r="E40" i="5"/>
  <c r="E41" i="5"/>
  <c r="E38" i="5"/>
  <c r="E39" i="5"/>
  <c r="E42" i="5"/>
  <c r="F42" i="5" s="1"/>
  <c r="E36" i="5"/>
  <c r="F36" i="5" s="1"/>
  <c r="E37" i="5"/>
  <c r="F34" i="5"/>
  <c r="F35" i="5"/>
  <c r="F37" i="5"/>
  <c r="F38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C35" i="5" s="1"/>
  <c r="B40" i="5"/>
  <c r="B41" i="5"/>
  <c r="B42" i="5"/>
  <c r="B38" i="5"/>
  <c r="C38" i="5" s="1"/>
  <c r="B39" i="5"/>
  <c r="B43" i="5" s="1"/>
  <c r="B36" i="5"/>
  <c r="B37" i="5"/>
  <c r="C33" i="5"/>
  <c r="C34" i="5"/>
  <c r="C36" i="5"/>
  <c r="C37" i="5"/>
  <c r="C41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23" i="5" s="1"/>
  <c r="AE16" i="5"/>
  <c r="AE17" i="5"/>
  <c r="AE18" i="5"/>
  <c r="AE19" i="5"/>
  <c r="AE20" i="5"/>
  <c r="AE21" i="5"/>
  <c r="AB13" i="5"/>
  <c r="AB14" i="5"/>
  <c r="AB15" i="5"/>
  <c r="AB16" i="5"/>
  <c r="AB17" i="5"/>
  <c r="AB18" i="5"/>
  <c r="AB19" i="5"/>
  <c r="AB20" i="5"/>
  <c r="AB21" i="5"/>
  <c r="Z13" i="5"/>
  <c r="Z23" i="5" s="1"/>
  <c r="Z14" i="5"/>
  <c r="Z15" i="5"/>
  <c r="Z16" i="5"/>
  <c r="Z17" i="5"/>
  <c r="Z18" i="5"/>
  <c r="Z19" i="5"/>
  <c r="Z20" i="5"/>
  <c r="Z21" i="5"/>
  <c r="W13" i="5"/>
  <c r="W14" i="5"/>
  <c r="W15" i="5"/>
  <c r="W16" i="5"/>
  <c r="W17" i="5"/>
  <c r="W18" i="5"/>
  <c r="W19" i="5"/>
  <c r="W20" i="5"/>
  <c r="W21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P13" i="5"/>
  <c r="P14" i="5"/>
  <c r="P15" i="5"/>
  <c r="P23" i="5" s="1"/>
  <c r="P16" i="5"/>
  <c r="P17" i="5"/>
  <c r="P18" i="5"/>
  <c r="P19" i="5"/>
  <c r="P20" i="5"/>
  <c r="P21" i="5"/>
  <c r="M13" i="5"/>
  <c r="M14" i="5"/>
  <c r="M15" i="5"/>
  <c r="M16" i="5"/>
  <c r="M17" i="5"/>
  <c r="M18" i="5"/>
  <c r="M19" i="5"/>
  <c r="M20" i="5"/>
  <c r="M21" i="5"/>
  <c r="K13" i="5"/>
  <c r="K14" i="5"/>
  <c r="K15" i="5"/>
  <c r="K16" i="5"/>
  <c r="K17" i="5"/>
  <c r="K18" i="5"/>
  <c r="K21" i="5"/>
  <c r="H13" i="5"/>
  <c r="H14" i="5"/>
  <c r="H15" i="5"/>
  <c r="H16" i="5"/>
  <c r="H17" i="5"/>
  <c r="H18" i="5"/>
  <c r="H19" i="5"/>
  <c r="H20" i="5"/>
  <c r="H21" i="5"/>
  <c r="F13" i="5"/>
  <c r="F14" i="5"/>
  <c r="F15" i="5"/>
  <c r="F16" i="5"/>
  <c r="F17" i="5"/>
  <c r="F18" i="5"/>
  <c r="F19" i="5"/>
  <c r="F20" i="5"/>
  <c r="F21" i="5"/>
  <c r="C13" i="5"/>
  <c r="C14" i="5"/>
  <c r="C15" i="5"/>
  <c r="C16" i="5"/>
  <c r="C17" i="5"/>
  <c r="C18" i="5"/>
  <c r="C19" i="5"/>
  <c r="C20" i="5"/>
  <c r="C21" i="5"/>
  <c r="E42" i="4"/>
  <c r="F42" i="4" s="1"/>
  <c r="E33" i="4"/>
  <c r="F33" i="4" s="1"/>
  <c r="E34" i="4"/>
  <c r="E35" i="4"/>
  <c r="E36" i="4"/>
  <c r="E37" i="4"/>
  <c r="F37" i="4" s="1"/>
  <c r="E38" i="4"/>
  <c r="E39" i="4"/>
  <c r="E40" i="4"/>
  <c r="E41" i="4"/>
  <c r="F41" i="4" s="1"/>
  <c r="D42" i="4"/>
  <c r="B42" i="4"/>
  <c r="B41" i="4"/>
  <c r="B33" i="4"/>
  <c r="B34" i="4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D23" i="4"/>
  <c r="AC23" i="4"/>
  <c r="AB13" i="4"/>
  <c r="AB14" i="4"/>
  <c r="AB15" i="4"/>
  <c r="AB16" i="4"/>
  <c r="AB23" i="4" s="1"/>
  <c r="AB17" i="4"/>
  <c r="AB18" i="4"/>
  <c r="AB19" i="4"/>
  <c r="AB20" i="4"/>
  <c r="AB21" i="4"/>
  <c r="AB22" i="4"/>
  <c r="AA23" i="4"/>
  <c r="L38" i="4" s="1"/>
  <c r="M38" i="4" s="1"/>
  <c r="Z13" i="4"/>
  <c r="Z14" i="4"/>
  <c r="Z15" i="4"/>
  <c r="Z16" i="4"/>
  <c r="Z17" i="4"/>
  <c r="Z18" i="4"/>
  <c r="Z19" i="4"/>
  <c r="Y23" i="4"/>
  <c r="O37" i="4" s="1"/>
  <c r="P37" i="4" s="1"/>
  <c r="Z20" i="4"/>
  <c r="Z21" i="4"/>
  <c r="Z22" i="4"/>
  <c r="X23" i="4"/>
  <c r="N37" i="4" s="1"/>
  <c r="W13" i="4"/>
  <c r="W14" i="4"/>
  <c r="W15" i="4"/>
  <c r="W16" i="4"/>
  <c r="W17" i="4"/>
  <c r="W18" i="4"/>
  <c r="W19" i="4"/>
  <c r="V23" i="4"/>
  <c r="L37" i="4" s="1"/>
  <c r="M37" i="4" s="1"/>
  <c r="W20" i="4"/>
  <c r="W21" i="4"/>
  <c r="W22" i="4"/>
  <c r="T23" i="4"/>
  <c r="O36" i="4" s="1"/>
  <c r="P36" i="4" s="1"/>
  <c r="U13" i="4"/>
  <c r="U14" i="4"/>
  <c r="U15" i="4"/>
  <c r="U16" i="4"/>
  <c r="U17" i="4"/>
  <c r="U18" i="4"/>
  <c r="U19" i="4"/>
  <c r="U20" i="4"/>
  <c r="U21" i="4"/>
  <c r="U22" i="4"/>
  <c r="S23" i="4"/>
  <c r="N36" i="4" s="1"/>
  <c r="Q23" i="4"/>
  <c r="R13" i="4"/>
  <c r="R14" i="4"/>
  <c r="R15" i="4"/>
  <c r="R16" i="4"/>
  <c r="R17" i="4"/>
  <c r="R18" i="4"/>
  <c r="R19" i="4"/>
  <c r="R20" i="4"/>
  <c r="R21" i="4"/>
  <c r="R22" i="4"/>
  <c r="O23" i="4"/>
  <c r="P13" i="4"/>
  <c r="P14" i="4"/>
  <c r="P15" i="4"/>
  <c r="P16" i="4"/>
  <c r="P17" i="4"/>
  <c r="P18" i="4"/>
  <c r="P19" i="4"/>
  <c r="P20" i="4"/>
  <c r="P21" i="4"/>
  <c r="P22" i="4"/>
  <c r="N23" i="4"/>
  <c r="N35" i="4" s="1"/>
  <c r="L23" i="4"/>
  <c r="M13" i="4"/>
  <c r="M14" i="4"/>
  <c r="M15" i="4"/>
  <c r="M16" i="4"/>
  <c r="M17" i="4"/>
  <c r="M18" i="4"/>
  <c r="M19" i="4"/>
  <c r="M20" i="4"/>
  <c r="M21" i="4"/>
  <c r="M22" i="4"/>
  <c r="J23" i="4"/>
  <c r="O34" i="4" s="1"/>
  <c r="K13" i="4"/>
  <c r="K14" i="4"/>
  <c r="K15" i="4"/>
  <c r="K16" i="4"/>
  <c r="K17" i="4"/>
  <c r="K18" i="4"/>
  <c r="K19" i="4"/>
  <c r="K20" i="4"/>
  <c r="K21" i="4"/>
  <c r="K22" i="4"/>
  <c r="I23" i="4"/>
  <c r="G23" i="4"/>
  <c r="H13" i="4"/>
  <c r="H14" i="4"/>
  <c r="H15" i="4"/>
  <c r="H16" i="4"/>
  <c r="H17" i="4"/>
  <c r="H18" i="4"/>
  <c r="H19" i="4"/>
  <c r="H20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D23" i="4"/>
  <c r="B23" i="4"/>
  <c r="C14" i="4"/>
  <c r="C15" i="4"/>
  <c r="C16" i="4"/>
  <c r="C17" i="4"/>
  <c r="C18" i="4"/>
  <c r="C19" i="4"/>
  <c r="C20" i="4"/>
  <c r="C21" i="4"/>
  <c r="C22" i="4"/>
  <c r="O33" i="4"/>
  <c r="O35" i="4"/>
  <c r="O38" i="4"/>
  <c r="P33" i="4"/>
  <c r="P38" i="4"/>
  <c r="N33" i="4"/>
  <c r="N34" i="4"/>
  <c r="N38" i="4"/>
  <c r="L33" i="4"/>
  <c r="L34" i="4"/>
  <c r="L35" i="4"/>
  <c r="L36" i="4"/>
  <c r="M36" i="4" s="1"/>
  <c r="M33" i="4"/>
  <c r="F34" i="4"/>
  <c r="F35" i="4"/>
  <c r="F36" i="4"/>
  <c r="F38" i="4"/>
  <c r="F39" i="4"/>
  <c r="D33" i="4"/>
  <c r="D34" i="4"/>
  <c r="D35" i="4"/>
  <c r="D36" i="4"/>
  <c r="D37" i="4"/>
  <c r="D38" i="4"/>
  <c r="D39" i="4"/>
  <c r="D40" i="4"/>
  <c r="D41" i="4"/>
  <c r="C33" i="4"/>
  <c r="C34" i="4"/>
  <c r="C35" i="4"/>
  <c r="C36" i="4"/>
  <c r="C37" i="4"/>
  <c r="C38" i="4"/>
  <c r="C39" i="4"/>
  <c r="C41" i="4"/>
  <c r="O34" i="1"/>
  <c r="O35" i="1"/>
  <c r="O33" i="1"/>
  <c r="P33" i="1" s="1"/>
  <c r="Y23" i="1"/>
  <c r="O37" i="1" s="1"/>
  <c r="P37" i="1" s="1"/>
  <c r="N34" i="1"/>
  <c r="N35" i="1"/>
  <c r="N33" i="1"/>
  <c r="X23" i="1"/>
  <c r="N37" i="1"/>
  <c r="B23" i="1"/>
  <c r="L33" i="1" s="1"/>
  <c r="M33" i="1" s="1"/>
  <c r="L35" i="1"/>
  <c r="L37" i="1"/>
  <c r="Q23" i="1"/>
  <c r="L36" i="1" s="1"/>
  <c r="M36" i="1" s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20" i="1"/>
  <c r="P19" i="1"/>
  <c r="P18" i="1"/>
  <c r="P17" i="1"/>
  <c r="P16" i="1"/>
  <c r="P15" i="1"/>
  <c r="P14" i="1"/>
  <c r="M22" i="1"/>
  <c r="M21" i="1"/>
  <c r="M20" i="1"/>
  <c r="M19" i="1"/>
  <c r="M18" i="1"/>
  <c r="M17" i="1"/>
  <c r="M16" i="1"/>
  <c r="M15" i="1"/>
  <c r="M14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F42" i="1" s="1"/>
  <c r="E41" i="1"/>
  <c r="E33" i="1"/>
  <c r="E40" i="1"/>
  <c r="E34" i="1"/>
  <c r="F34" i="1" s="1"/>
  <c r="E35" i="1"/>
  <c r="E36" i="1"/>
  <c r="E37" i="1"/>
  <c r="F37" i="1" s="1"/>
  <c r="E38" i="1"/>
  <c r="F38" i="1" s="1"/>
  <c r="E39" i="1"/>
  <c r="F33" i="1"/>
  <c r="F35" i="1"/>
  <c r="F36" i="1"/>
  <c r="F41" i="1"/>
  <c r="D42" i="1"/>
  <c r="D41" i="1"/>
  <c r="D33" i="1"/>
  <c r="D40" i="1"/>
  <c r="D34" i="1"/>
  <c r="D35" i="1"/>
  <c r="D36" i="1"/>
  <c r="D37" i="1"/>
  <c r="D38" i="1"/>
  <c r="D39" i="1"/>
  <c r="B42" i="1"/>
  <c r="C42" i="1" s="1"/>
  <c r="B41" i="1"/>
  <c r="B33" i="1"/>
  <c r="C33" i="1" s="1"/>
  <c r="B40" i="1"/>
  <c r="B34" i="1"/>
  <c r="C34" i="1" s="1"/>
  <c r="B35" i="1"/>
  <c r="B36" i="1"/>
  <c r="B37" i="1"/>
  <c r="C37" i="1" s="1"/>
  <c r="B38" i="1"/>
  <c r="C38" i="1" s="1"/>
  <c r="B39" i="1"/>
  <c r="C35" i="1"/>
  <c r="C36" i="1"/>
  <c r="C41" i="1"/>
  <c r="AE13" i="1"/>
  <c r="AD23" i="1"/>
  <c r="AC23" i="1"/>
  <c r="N38" i="1" s="1"/>
  <c r="AB13" i="1"/>
  <c r="AB23" i="1" s="1"/>
  <c r="AA23" i="1"/>
  <c r="Z13" i="1"/>
  <c r="W13" i="1"/>
  <c r="U13" i="1"/>
  <c r="U23" i="1" s="1"/>
  <c r="U14" i="1"/>
  <c r="U15" i="1"/>
  <c r="U16" i="1"/>
  <c r="U17" i="1"/>
  <c r="U18" i="1"/>
  <c r="U19" i="1"/>
  <c r="U20" i="1"/>
  <c r="U21" i="1"/>
  <c r="T23" i="1"/>
  <c r="O36" i="1" s="1"/>
  <c r="P36" i="1" s="1"/>
  <c r="S23" i="1"/>
  <c r="N36" i="1" s="1"/>
  <c r="R13" i="1"/>
  <c r="R23" i="1" s="1"/>
  <c r="P13" i="1"/>
  <c r="M13" i="1"/>
  <c r="K13" i="1"/>
  <c r="H13" i="1"/>
  <c r="F20" i="1"/>
  <c r="F13" i="1"/>
  <c r="F14" i="1"/>
  <c r="F15" i="1"/>
  <c r="F16" i="1"/>
  <c r="F17" i="1"/>
  <c r="F18" i="1"/>
  <c r="F19" i="1"/>
  <c r="F21" i="1"/>
  <c r="O38" i="1"/>
  <c r="P38" i="1" s="1"/>
  <c r="L38" i="1"/>
  <c r="M38" i="1" s="1"/>
  <c r="M23" i="5" l="1"/>
  <c r="R23" i="6"/>
  <c r="AE23" i="6"/>
  <c r="AC23" i="7"/>
  <c r="N36" i="7" s="1"/>
  <c r="C23" i="1"/>
  <c r="L39" i="4"/>
  <c r="F23" i="4"/>
  <c r="K23" i="4"/>
  <c r="Z23" i="4"/>
  <c r="AB23" i="5"/>
  <c r="AB23" i="6"/>
  <c r="E43" i="6"/>
  <c r="B33" i="7"/>
  <c r="C33" i="7" s="1"/>
  <c r="E37" i="7"/>
  <c r="F37" i="7" s="1"/>
  <c r="M23" i="4"/>
  <c r="D43" i="1"/>
  <c r="C23" i="4"/>
  <c r="W23" i="4"/>
  <c r="C23" i="5"/>
  <c r="W23" i="5"/>
  <c r="F23" i="6"/>
  <c r="K20" i="6"/>
  <c r="P23" i="6"/>
  <c r="W20" i="6"/>
  <c r="W23" i="6" s="1"/>
  <c r="U13" i="7"/>
  <c r="U23" i="7" s="1"/>
  <c r="D37" i="7"/>
  <c r="D32" i="7"/>
  <c r="D35" i="7"/>
  <c r="E32" i="7"/>
  <c r="F32" i="7" s="1"/>
  <c r="P23" i="1"/>
  <c r="Z23" i="1"/>
  <c r="H23" i="1"/>
  <c r="AE23" i="1"/>
  <c r="R23" i="4"/>
  <c r="U23" i="4"/>
  <c r="AE23" i="4"/>
  <c r="F23" i="5"/>
  <c r="R23" i="5"/>
  <c r="H23" i="6"/>
  <c r="R14" i="7"/>
  <c r="R23" i="7" s="1"/>
  <c r="B37" i="7"/>
  <c r="C37" i="7" s="1"/>
  <c r="X23" i="7"/>
  <c r="N37" i="7" s="1"/>
  <c r="O23" i="7"/>
  <c r="O34" i="7" s="1"/>
  <c r="Y23" i="7"/>
  <c r="O37" i="7" s="1"/>
  <c r="P37" i="7" s="1"/>
  <c r="E23" i="7"/>
  <c r="O32" i="7" s="1"/>
  <c r="P32" i="7" s="1"/>
  <c r="D43" i="6"/>
  <c r="AE20" i="7"/>
  <c r="AE23" i="7" s="1"/>
  <c r="Z23" i="6"/>
  <c r="F40" i="6"/>
  <c r="F43" i="6" s="1"/>
  <c r="K23" i="6"/>
  <c r="L35" i="6"/>
  <c r="B43" i="6"/>
  <c r="C40" i="6" s="1"/>
  <c r="M23" i="6"/>
  <c r="C23" i="7"/>
  <c r="C23" i="6"/>
  <c r="W23" i="7"/>
  <c r="AD23" i="7"/>
  <c r="O36" i="7" s="1"/>
  <c r="B38" i="7"/>
  <c r="V23" i="7"/>
  <c r="L37" i="7" s="1"/>
  <c r="M37" i="7" s="1"/>
  <c r="E36" i="7"/>
  <c r="F36" i="7" s="1"/>
  <c r="E35" i="7"/>
  <c r="F35" i="7" s="1"/>
  <c r="AA23" i="7"/>
  <c r="L36" i="7" s="1"/>
  <c r="D23" i="7"/>
  <c r="N32" i="7" s="1"/>
  <c r="D34" i="7"/>
  <c r="D41" i="7"/>
  <c r="S23" i="7"/>
  <c r="N35" i="7" s="1"/>
  <c r="B36" i="7"/>
  <c r="C36" i="7" s="1"/>
  <c r="D36" i="7"/>
  <c r="D40" i="7"/>
  <c r="E34" i="7"/>
  <c r="F34" i="7" s="1"/>
  <c r="B41" i="7"/>
  <c r="C41" i="7" s="1"/>
  <c r="N23" i="7"/>
  <c r="N34" i="7" s="1"/>
  <c r="E38" i="7"/>
  <c r="F23" i="7"/>
  <c r="Z23" i="7"/>
  <c r="E41" i="7"/>
  <c r="F41" i="7" s="1"/>
  <c r="K19" i="5"/>
  <c r="D43" i="5"/>
  <c r="K21" i="7"/>
  <c r="E40" i="7"/>
  <c r="J23" i="7"/>
  <c r="K20" i="7" s="1"/>
  <c r="H23" i="5"/>
  <c r="C40" i="5"/>
  <c r="M34" i="5"/>
  <c r="K20" i="5"/>
  <c r="B43" i="4"/>
  <c r="C40" i="4" s="1"/>
  <c r="M35" i="4"/>
  <c r="N39" i="4"/>
  <c r="P23" i="4"/>
  <c r="P20" i="7"/>
  <c r="P23" i="7" s="1"/>
  <c r="G23" i="7"/>
  <c r="H20" i="7" s="1"/>
  <c r="C43" i="4"/>
  <c r="H23" i="4"/>
  <c r="M34" i="4"/>
  <c r="D43" i="4"/>
  <c r="E43" i="4"/>
  <c r="F40" i="4" s="1"/>
  <c r="F43" i="4" s="1"/>
  <c r="O39" i="6"/>
  <c r="P35" i="6" s="1"/>
  <c r="O39" i="4"/>
  <c r="P34" i="4" s="1"/>
  <c r="L39" i="5"/>
  <c r="N39" i="5"/>
  <c r="O39" i="5"/>
  <c r="P34" i="5" s="1"/>
  <c r="M33" i="6"/>
  <c r="N39" i="6"/>
  <c r="M39" i="4"/>
  <c r="B43" i="1"/>
  <c r="C40" i="1" s="1"/>
  <c r="F23" i="1"/>
  <c r="M23" i="1"/>
  <c r="W23" i="1"/>
  <c r="O39" i="1"/>
  <c r="P35" i="1" s="1"/>
  <c r="C39" i="5"/>
  <c r="E43" i="5"/>
  <c r="M33" i="5"/>
  <c r="M39" i="5" s="1"/>
  <c r="P33" i="5"/>
  <c r="P33" i="6"/>
  <c r="Q23" i="7"/>
  <c r="L35" i="7" s="1"/>
  <c r="M35" i="7" s="1"/>
  <c r="B23" i="7"/>
  <c r="L32" i="7" s="1"/>
  <c r="M32" i="7" s="1"/>
  <c r="E43" i="1"/>
  <c r="N39" i="1"/>
  <c r="C36" i="6"/>
  <c r="L23" i="7"/>
  <c r="B34" i="7"/>
  <c r="C34" i="7" s="1"/>
  <c r="B35" i="7"/>
  <c r="C35" i="7" s="1"/>
  <c r="D38" i="7"/>
  <c r="B32" i="7"/>
  <c r="C32" i="7" s="1"/>
  <c r="E39" i="7"/>
  <c r="D39" i="7"/>
  <c r="P34" i="1"/>
  <c r="P39" i="1" s="1"/>
  <c r="I23" i="7"/>
  <c r="N33" i="7" s="1"/>
  <c r="C39" i="1"/>
  <c r="C43" i="1"/>
  <c r="B40" i="7"/>
  <c r="C40" i="7" s="1"/>
  <c r="B39" i="7"/>
  <c r="L39" i="1"/>
  <c r="C43" i="5" l="1"/>
  <c r="P34" i="6"/>
  <c r="P37" i="6"/>
  <c r="AB20" i="7"/>
  <c r="AB23" i="7" s="1"/>
  <c r="L39" i="6"/>
  <c r="C43" i="6"/>
  <c r="N38" i="7"/>
  <c r="O33" i="7"/>
  <c r="O38" i="7" s="1"/>
  <c r="P33" i="7" s="1"/>
  <c r="L33" i="7"/>
  <c r="K19" i="7"/>
  <c r="K23" i="7" s="1"/>
  <c r="H19" i="7"/>
  <c r="H23" i="7" s="1"/>
  <c r="K23" i="5"/>
  <c r="F40" i="5"/>
  <c r="F39" i="5"/>
  <c r="F40" i="7"/>
  <c r="F41" i="5"/>
  <c r="E42" i="7"/>
  <c r="F38" i="7" s="1"/>
  <c r="P39" i="5"/>
  <c r="P35" i="4"/>
  <c r="P39" i="4" s="1"/>
  <c r="D42" i="7"/>
  <c r="B42" i="7"/>
  <c r="C38" i="7" s="1"/>
  <c r="F39" i="1"/>
  <c r="F43" i="1" s="1"/>
  <c r="F40" i="1"/>
  <c r="L34" i="7"/>
  <c r="L38" i="7" s="1"/>
  <c r="M33" i="7" s="1"/>
  <c r="M20" i="7"/>
  <c r="M23" i="7" s="1"/>
  <c r="M35" i="1"/>
  <c r="M37" i="1"/>
  <c r="M34" i="1"/>
  <c r="F39" i="7" l="1"/>
  <c r="P39" i="6"/>
  <c r="P34" i="7"/>
  <c r="P36" i="7"/>
  <c r="M34" i="6"/>
  <c r="M37" i="6"/>
  <c r="M36" i="7"/>
  <c r="M35" i="6"/>
  <c r="F43" i="5"/>
  <c r="F42" i="7"/>
  <c r="M34" i="7"/>
  <c r="C39" i="7"/>
  <c r="C42" i="7" s="1"/>
  <c r="M39" i="1"/>
  <c r="P38" i="7" l="1"/>
  <c r="M39" i="6"/>
  <c r="M38" i="7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<sst xmlns="http://schemas.openxmlformats.org/spreadsheetml/2006/main" count="440" uniqueCount="56">
  <si>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</si>
  <si>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</si>
  <si>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</si>
  <si>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</si>
  <si>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</si>
  <si>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</si>
  <si>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</si>
  <si>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</si>
  <si>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</si>
  <si>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</si>
  <si>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</si>
  <si>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</si>
  <si>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</si>
  <si>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</si>
  <si>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</si>
  <si>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</si>
  <si>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</si>
  <si>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</si>
  <si>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</si>
  <si>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</si>
  <si>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</si>
  <si>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</si>
  <si>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</si>
  <si>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</si>
  <si>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</si>
  <si>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</si>
  <si>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</si>
  <si>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</si>
  <si>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</si>
  <si>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</si>
  <si>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</si>
  <si>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</si>
  <si>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</si>
  <si>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</si>
  <si>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</si>
  <si>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</si>
  <si>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</si>
  <si>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</si>
  <si>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</si>
  <si>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</si>
  <si>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</si>
  <si>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</si>
  <si>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</si>
  <si>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</si>
  <si>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</si>
  <si>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</si>
  <si>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</si>
  <si>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</si>
  <si>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</si>
  <si>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</si>
  <si>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</si>
  <si>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</si>
  <si>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</si>
  <si>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</si>
  <si>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</si>
  <si>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AGENCIA D'ECOLOGIA URBANA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</si>
</sst>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94"/>
          <c:y val="0.17870385374777739"/>
          <c:w val="0.49879503311680856"/>
          <c:h val="0.67523768758075764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09E-2"/>
                  <c:y val="5.00122068750827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30019"/>
                  <c:y val="-4.65846869283025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857E-2"/>
                  <c:y val="-1.5477144891875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20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706"/>
                  <c:y val="-2.29750446697001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8E-2"/>
                  <c:y val="-3.04638825751922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938E-3"/>
                  <c:y val="3.72336342585682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4"/>
                  <c:y val="0.108316026934016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71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476"/>
          <c:y val="0.1144023823945082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4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88"/>
          <c:y val="0.11502445466985553"/>
          <c:w val="0.49271433905528866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88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3"/>
                  <c:y val="3.7420711468406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603"/>
                  <c:y val="0.122361879636633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37E-2"/>
                  <c:y val="5.46480343978714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9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49E-2"/>
                  <c:y val="-1.5146036283100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909E-3"/>
                  <c:y val="-0.1043898566923378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21500</c:v>
                </c:pt>
                <c:pt idx="7">
                  <c:v>318770.38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62"/>
          <c:y val="8.1662312634458015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91E-2"/>
          <c:y val="0.22619499570436424"/>
          <c:w val="0.52678041674566289"/>
          <c:h val="0.70896065902369265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83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983E-2"/>
                  <c:y val="-3.00478259917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636E-2"/>
                  <c:y val="1.55489203243645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312"/>
          <c:y val="0.16146135043433929"/>
          <c:w val="0.3119885459887517"/>
          <c:h val="0.79847266035433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67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22"/>
          <c:y val="0.17696205022912442"/>
          <c:w val="0.52427431663313595"/>
          <c:h val="0.79345267574275946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575E-2"/>
                  <c:y val="4.019340579845051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97E-3"/>
                  <c:y val="3.521776604465019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8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2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6044E-2"/>
                  <c:y val="-1.305037008274002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0</c:v>
                </c:pt>
                <c:pt idx="1">
                  <c:v>326992.21000000002</c:v>
                </c:pt>
                <c:pt idx="2">
                  <c:v>10535.48</c:v>
                </c:pt>
                <c:pt idx="3">
                  <c:v>0</c:v>
                </c:pt>
                <c:pt idx="4">
                  <c:v>2742.69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6"/>
          <c:y val="0.15565754806128021"/>
          <c:w val="0.28293289146644618"/>
          <c:h val="0.805766369337435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4" zoomScale="80" zoomScaleNormal="80" workbookViewId="0">
      <selection activeCell="B8" sqref="B8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2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0</v>
      </c>
      <c r="H13" s="20" t="str">
        <f>IF(G13,G13/$G$23,"")</f>
        <v/>
      </c>
      <c r="I13" s="4"/>
      <c r="J13" s="5"/>
      <c r="K13" s="21" t="str">
        <f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ref="C14:C22" si="2">IF(B14,B14/$B$23,"")</f>
        <v/>
      </c>
      <c r="D14" s="6"/>
      <c r="E14" s="7"/>
      <c r="F14" s="21" t="str">
        <f t="shared" si="0"/>
        <v/>
      </c>
      <c r="G14" s="2">
        <v>0</v>
      </c>
      <c r="H14" s="20" t="str">
        <f t="shared" ref="H14:H22" si="3">IF(G14,G14/$G$23,"")</f>
        <v/>
      </c>
      <c r="I14" s="6"/>
      <c r="J14" s="7"/>
      <c r="K14" s="21" t="str">
        <f t="shared" ref="K14:K17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>
        <v>0</v>
      </c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>
        <v>0</v>
      </c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>
        <v>0</v>
      </c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>
        <v>0</v>
      </c>
      <c r="H18" s="67" t="str">
        <f t="shared" si="3"/>
        <v/>
      </c>
      <c r="I18" s="70"/>
      <c r="J18" s="71"/>
      <c r="K18" s="68"/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1</v>
      </c>
      <c r="H19" s="20">
        <f t="shared" si="3"/>
        <v>4.3478260869565216E-2</v>
      </c>
      <c r="I19" s="6">
        <v>17768.59</v>
      </c>
      <c r="J19" s="7">
        <v>21500</v>
      </c>
      <c r="K19" s="21"/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22</v>
      </c>
      <c r="H20" s="67">
        <f t="shared" si="3"/>
        <v>0.95652173913043481</v>
      </c>
      <c r="I20" s="70">
        <v>95040.7</v>
      </c>
      <c r="J20" s="71">
        <v>112416.24</v>
      </c>
      <c r="K20" s="68"/>
      <c r="L20" s="69">
        <v>3</v>
      </c>
      <c r="M20" s="67">
        <f t="shared" si="5"/>
        <v>1</v>
      </c>
      <c r="N20" s="70">
        <v>7305.79</v>
      </c>
      <c r="O20" s="71">
        <v>8000</v>
      </c>
      <c r="P20" s="68">
        <f t="shared" si="6"/>
        <v>1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>
        <v>0</v>
      </c>
      <c r="H21" s="20" t="str">
        <f t="shared" si="3"/>
        <v/>
      </c>
      <c r="I21" s="6"/>
      <c r="J21" s="7"/>
      <c r="K21" s="21"/>
      <c r="L21" s="2">
        <v>0</v>
      </c>
      <c r="M21" s="20" t="str">
        <f t="shared" si="5"/>
        <v/>
      </c>
      <c r="N21" s="6"/>
      <c r="O21" s="7"/>
      <c r="P21" s="21" t="str">
        <f t="shared" si="6"/>
        <v/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>
        <v>0</v>
      </c>
      <c r="H22" s="67" t="str">
        <f t="shared" si="3"/>
        <v/>
      </c>
      <c r="I22" s="70"/>
      <c r="J22" s="71"/>
      <c r="K22" s="68"/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23</v>
      </c>
      <c r="H23" s="17">
        <f t="shared" si="12"/>
        <v>1</v>
      </c>
      <c r="I23" s="18">
        <v>112809.29</v>
      </c>
      <c r="J23" s="18">
        <f>SUM(J19:J22)</f>
        <v>133916.24</v>
      </c>
      <c r="K23" s="19"/>
      <c r="L23" s="16">
        <f t="shared" si="12"/>
        <v>3</v>
      </c>
      <c r="M23" s="17">
        <f t="shared" si="12"/>
        <v>1</v>
      </c>
      <c r="N23" s="18">
        <v>7305.79</v>
      </c>
      <c r="O23" s="18">
        <v>8000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61.5" customHeight="1" x14ac:dyDescent="0.3">
      <c r="A25" s="112" t="s">
        <v>52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13">B13+G13+L13+Q13+AA13+V13</f>
        <v>0</v>
      </c>
      <c r="C33" s="8" t="str">
        <f t="shared" ref="C33:C41" si="14">IF(B33,B33/$B$43,"")</f>
        <v/>
      </c>
      <c r="D33" s="10">
        <f t="shared" ref="D33:D42" si="15">D13+I13+N13+S13+AC13+X13</f>
        <v>0</v>
      </c>
      <c r="E33" s="11">
        <f t="shared" ref="E33:E42" si="16">E13+J13+O13+T13+AD13+Y13</f>
        <v>0</v>
      </c>
      <c r="F33" s="21" t="str">
        <f t="shared" ref="F33:F41" si="17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18">IF(L33,L33/$L$39,"")</f>
        <v/>
      </c>
      <c r="N33" s="59">
        <f>D23</f>
        <v>0</v>
      </c>
      <c r="O33" s="59">
        <f>E23</f>
        <v>0</v>
      </c>
      <c r="P33" s="60" t="str">
        <f t="shared" ref="P33:P38" si="19">IF(O33,O33/$O$39,"")</f>
        <v/>
      </c>
    </row>
    <row r="34" spans="1:33" s="25" customFormat="1" ht="30" customHeight="1" x14ac:dyDescent="0.3">
      <c r="A34" s="43" t="s">
        <v>18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1" t="s">
        <v>1</v>
      </c>
      <c r="K34" s="132"/>
      <c r="L34" s="61">
        <v>22</v>
      </c>
      <c r="M34" s="8">
        <f t="shared" si="18"/>
        <v>0.88</v>
      </c>
      <c r="N34" s="62">
        <f>I23</f>
        <v>112809.29</v>
      </c>
      <c r="O34" s="62">
        <f>J23</f>
        <v>133916.24</v>
      </c>
      <c r="P34" s="60">
        <f t="shared" si="19"/>
        <v>0.94362872071582504</v>
      </c>
    </row>
    <row r="35" spans="1:33" ht="30" customHeight="1" x14ac:dyDescent="0.3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1" t="s">
        <v>2</v>
      </c>
      <c r="K35" s="132"/>
      <c r="L35" s="61">
        <f>L23</f>
        <v>3</v>
      </c>
      <c r="M35" s="8">
        <f t="shared" si="18"/>
        <v>0.12</v>
      </c>
      <c r="N35" s="62">
        <f>N23</f>
        <v>7305.79</v>
      </c>
      <c r="O35" s="62">
        <f>O23</f>
        <v>8000</v>
      </c>
      <c r="P35" s="60">
        <f t="shared" si="19"/>
        <v>5.6371279284174951E-2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31" t="s">
        <v>34</v>
      </c>
      <c r="K36" s="132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1" t="s">
        <v>5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31" t="s">
        <v>4</v>
      </c>
      <c r="K38" s="132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13"/>
        <v>1</v>
      </c>
      <c r="C39" s="8">
        <f t="shared" si="14"/>
        <v>3.8461538461538464E-2</v>
      </c>
      <c r="D39" s="13">
        <f t="shared" si="15"/>
        <v>17768.59</v>
      </c>
      <c r="E39" s="23">
        <f t="shared" si="16"/>
        <v>21500</v>
      </c>
      <c r="F39" s="21">
        <f t="shared" si="17"/>
        <v>0.15149781307622018</v>
      </c>
      <c r="G39" s="25"/>
      <c r="J39" s="133" t="s">
        <v>0</v>
      </c>
      <c r="K39" s="134"/>
      <c r="L39" s="85">
        <f>SUM(L33:L38)</f>
        <v>25</v>
      </c>
      <c r="M39" s="17">
        <f>SUM(M33:M38)</f>
        <v>1</v>
      </c>
      <c r="N39" s="86">
        <f>SUM(N33:N38)</f>
        <v>120115.07999999999</v>
      </c>
      <c r="O39" s="87">
        <f>SUM(O33:O38)</f>
        <v>141916.24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13"/>
        <v>25</v>
      </c>
      <c r="C40" s="8">
        <f t="shared" si="14"/>
        <v>0.96153846153846156</v>
      </c>
      <c r="D40" s="13">
        <f t="shared" si="15"/>
        <v>102346.48999999999</v>
      </c>
      <c r="E40" s="23">
        <f t="shared" si="16"/>
        <v>120416.24</v>
      </c>
      <c r="F40" s="21">
        <f t="shared" si="17"/>
        <v>0.84850218692377988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0</v>
      </c>
      <c r="E41" s="14">
        <f t="shared" si="16"/>
        <v>0</v>
      </c>
      <c r="F41" s="21" t="str">
        <f t="shared" si="1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26</v>
      </c>
      <c r="C43" s="17">
        <f>SUM(C33:C42)</f>
        <v>1</v>
      </c>
      <c r="D43" s="18">
        <f>SUM(D33:D42)</f>
        <v>120115.07999999999</v>
      </c>
      <c r="E43" s="18">
        <f>SUM(E33:E42)</f>
        <v>141916.24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4" zoomScale="80" zoomScaleNormal="80" workbookViewId="0">
      <selection activeCell="B8" sqref="B8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22</v>
      </c>
      <c r="H20" s="67">
        <f t="shared" si="2"/>
        <v>1</v>
      </c>
      <c r="I20" s="70">
        <v>101070.65</v>
      </c>
      <c r="J20" s="71">
        <v>128041.4</v>
      </c>
      <c r="K20" s="68">
        <f t="shared" si="3"/>
        <v>1</v>
      </c>
      <c r="L20" s="69">
        <v>2</v>
      </c>
      <c r="M20" s="67">
        <f t="shared" si="4"/>
        <v>1</v>
      </c>
      <c r="N20" s="70">
        <v>442.54</v>
      </c>
      <c r="O20" s="71">
        <v>535.48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22</v>
      </c>
      <c r="H23" s="17">
        <f t="shared" si="22"/>
        <v>1</v>
      </c>
      <c r="I23" s="18">
        <f t="shared" si="22"/>
        <v>101070.65</v>
      </c>
      <c r="J23" s="18">
        <f t="shared" si="22"/>
        <v>128041.4</v>
      </c>
      <c r="K23" s="19">
        <f t="shared" si="22"/>
        <v>1</v>
      </c>
      <c r="L23" s="16">
        <f t="shared" si="22"/>
        <v>2</v>
      </c>
      <c r="M23" s="17">
        <f t="shared" si="22"/>
        <v>1</v>
      </c>
      <c r="N23" s="18">
        <f t="shared" si="22"/>
        <v>442.54</v>
      </c>
      <c r="O23" s="18">
        <f t="shared" si="22"/>
        <v>535.48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2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2" si="27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28">IF(L33,L33/$L$39,"")</f>
        <v/>
      </c>
      <c r="N33" s="59">
        <f>D23</f>
        <v>0</v>
      </c>
      <c r="O33" s="59">
        <f>E23</f>
        <v>0</v>
      </c>
      <c r="P33" s="60" t="str">
        <f t="shared" ref="P33:P38" si="29"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1" t="s">
        <v>1</v>
      </c>
      <c r="K34" s="132"/>
      <c r="L34" s="61">
        <f>G23</f>
        <v>22</v>
      </c>
      <c r="M34" s="8">
        <f t="shared" si="28"/>
        <v>0.91666666666666663</v>
      </c>
      <c r="N34" s="62">
        <f>I23</f>
        <v>101070.65</v>
      </c>
      <c r="O34" s="62">
        <f>J23</f>
        <v>128041.4</v>
      </c>
      <c r="P34" s="60">
        <f t="shared" si="29"/>
        <v>0.99583533213747299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2</v>
      </c>
      <c r="K35" s="132"/>
      <c r="L35" s="61">
        <f>L23</f>
        <v>2</v>
      </c>
      <c r="M35" s="8">
        <f t="shared" si="28"/>
        <v>8.3333333333333329E-2</v>
      </c>
      <c r="N35" s="62">
        <f>N23</f>
        <v>442.54</v>
      </c>
      <c r="O35" s="62">
        <f>O23</f>
        <v>535.48</v>
      </c>
      <c r="P35" s="60">
        <f t="shared" si="29"/>
        <v>4.1646678625270736E-3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1" t="s">
        <v>4</v>
      </c>
      <c r="K38" s="132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133" t="s">
        <v>0</v>
      </c>
      <c r="K39" s="134"/>
      <c r="L39" s="85">
        <f>SUM(L33:L38)</f>
        <v>24</v>
      </c>
      <c r="M39" s="17">
        <f>SUM(M33:M38)</f>
        <v>1</v>
      </c>
      <c r="N39" s="86">
        <f>SUM(N33:N38)</f>
        <v>101513.18999999999</v>
      </c>
      <c r="O39" s="87">
        <f>SUM(O33:O38)</f>
        <v>128576.87999999999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24</v>
      </c>
      <c r="C40" s="8">
        <f t="shared" si="24"/>
        <v>1</v>
      </c>
      <c r="D40" s="13">
        <f t="shared" si="25"/>
        <v>101513.18999999999</v>
      </c>
      <c r="E40" s="23">
        <f t="shared" si="26"/>
        <v>128576.87999999999</v>
      </c>
      <c r="F40" s="21">
        <f t="shared" si="27"/>
        <v>1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24</v>
      </c>
      <c r="C43" s="17">
        <f>SUM(C33:C42)</f>
        <v>1</v>
      </c>
      <c r="D43" s="18">
        <f>SUM(D33:D42)</f>
        <v>101513.18999999999</v>
      </c>
      <c r="E43" s="18">
        <f>SUM(E33:E42)</f>
        <v>128576.87999999999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5" zoomScaleNormal="85" workbookViewId="0">
      <selection activeCell="B8" sqref="B8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10</v>
      </c>
      <c r="H20" s="67">
        <f t="shared" si="2"/>
        <v>1</v>
      </c>
      <c r="I20" s="70">
        <v>29875.09</v>
      </c>
      <c r="J20" s="71">
        <v>35721.660000000003</v>
      </c>
      <c r="K20" s="68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049999999999997" customHeight="1" x14ac:dyDescent="0.3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5">
      <c r="A23" s="84" t="s">
        <v>0</v>
      </c>
      <c r="B23" s="16">
        <f t="shared" ref="B23:AE23" si="22">SUM(B13:B22)</f>
        <v>0</v>
      </c>
      <c r="C23" s="17">
        <f t="shared" si="22"/>
        <v>0</v>
      </c>
      <c r="D23" s="18">
        <f t="shared" si="22"/>
        <v>0</v>
      </c>
      <c r="E23" s="18">
        <f t="shared" si="22"/>
        <v>0</v>
      </c>
      <c r="F23" s="19">
        <f t="shared" si="22"/>
        <v>0</v>
      </c>
      <c r="G23" s="16">
        <f t="shared" si="22"/>
        <v>10</v>
      </c>
      <c r="H23" s="17">
        <f t="shared" si="22"/>
        <v>1</v>
      </c>
      <c r="I23" s="18">
        <f t="shared" si="22"/>
        <v>29875.09</v>
      </c>
      <c r="J23" s="18">
        <f t="shared" si="22"/>
        <v>35721.660000000003</v>
      </c>
      <c r="K23" s="19">
        <f t="shared" si="22"/>
        <v>1</v>
      </c>
      <c r="L23" s="16">
        <f t="shared" si="22"/>
        <v>0</v>
      </c>
      <c r="M23" s="17">
        <f t="shared" si="22"/>
        <v>0</v>
      </c>
      <c r="N23" s="18">
        <f t="shared" si="22"/>
        <v>0</v>
      </c>
      <c r="O23" s="18">
        <f t="shared" si="22"/>
        <v>0</v>
      </c>
      <c r="P23" s="19">
        <f t="shared" si="22"/>
        <v>0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5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">
      <c r="A33" s="41" t="s">
        <v>25</v>
      </c>
      <c r="B33" s="9">
        <f t="shared" ref="B33:B42" si="23">B13+G13+L13+Q13+AA13+V13</f>
        <v>0</v>
      </c>
      <c r="C33" s="8" t="str">
        <f t="shared" ref="C33:C41" si="24">IF(B33,B33/$B$43,"")</f>
        <v/>
      </c>
      <c r="D33" s="10">
        <f t="shared" ref="D33:D42" si="25">D13+I13+N13+S13+AC13+X13</f>
        <v>0</v>
      </c>
      <c r="E33" s="11">
        <f t="shared" ref="E33:E42" si="26">E13+J13+O13+T13+AD13+Y13</f>
        <v>0</v>
      </c>
      <c r="F33" s="21" t="str">
        <f t="shared" ref="F33:F41" si="27">IF(E33,E33/$E$43,"")</f>
        <v/>
      </c>
      <c r="J33" s="135" t="s">
        <v>3</v>
      </c>
      <c r="K33" s="136"/>
      <c r="L33" s="58">
        <f>B23</f>
        <v>0</v>
      </c>
      <c r="M33" s="8" t="str">
        <f>IF(L33,L33/$L$39,"")</f>
        <v/>
      </c>
      <c r="N33" s="59">
        <f>D23</f>
        <v>0</v>
      </c>
      <c r="O33" s="59">
        <f>E23</f>
        <v>0</v>
      </c>
      <c r="P33" s="60" t="str">
        <f>IF(O33,O33/$O$39,"")</f>
        <v/>
      </c>
    </row>
    <row r="34" spans="1:33" s="25" customFormat="1" ht="30" customHeight="1" x14ac:dyDescent="0.3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131" t="s">
        <v>1</v>
      </c>
      <c r="K34" s="132"/>
      <c r="L34" s="61">
        <f>G23</f>
        <v>10</v>
      </c>
      <c r="M34" s="8">
        <f>IF(L34,L34/$L$39,"")</f>
        <v>1</v>
      </c>
      <c r="N34" s="62">
        <f>I23</f>
        <v>29875.09</v>
      </c>
      <c r="O34" s="62">
        <f>J23</f>
        <v>35721.660000000003</v>
      </c>
      <c r="P34" s="60">
        <f>IF(O34,O34/$O$39,"")</f>
        <v>1</v>
      </c>
    </row>
    <row r="35" spans="1:33" ht="30" customHeight="1" x14ac:dyDescent="0.3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2</v>
      </c>
      <c r="K35" s="132"/>
      <c r="L35" s="61">
        <f>L23</f>
        <v>0</v>
      </c>
      <c r="M35" s="8" t="str">
        <f>IF(L35,L35/$L$39,"")</f>
        <v/>
      </c>
      <c r="N35" s="62">
        <f>N23</f>
        <v>0</v>
      </c>
      <c r="O35" s="62">
        <f>O23</f>
        <v>0</v>
      </c>
      <c r="P35" s="60" t="str">
        <f>IF(O35,O35/$O$39,"")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31" t="s">
        <v>34</v>
      </c>
      <c r="K36" s="132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5</v>
      </c>
      <c r="K37" s="132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31" t="s">
        <v>4</v>
      </c>
      <c r="K38" s="132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5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133" t="s">
        <v>0</v>
      </c>
      <c r="K39" s="134"/>
      <c r="L39" s="85">
        <f>SUM(L33:L38)</f>
        <v>10</v>
      </c>
      <c r="M39" s="17">
        <f>SUM(M33:M38)</f>
        <v>1</v>
      </c>
      <c r="N39" s="86">
        <f>SUM(N33:N38)</f>
        <v>29875.09</v>
      </c>
      <c r="O39" s="87">
        <f>SUM(O33:O38)</f>
        <v>35721.660000000003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5" t="s">
        <v>29</v>
      </c>
      <c r="B40" s="12">
        <f t="shared" si="23"/>
        <v>10</v>
      </c>
      <c r="C40" s="8">
        <f t="shared" si="24"/>
        <v>1</v>
      </c>
      <c r="D40" s="13">
        <f t="shared" si="25"/>
        <v>29875.09</v>
      </c>
      <c r="E40" s="23">
        <f t="shared" si="26"/>
        <v>35721.660000000003</v>
      </c>
      <c r="F40" s="21">
        <f t="shared" si="27"/>
        <v>1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5">
      <c r="A43" s="65" t="s">
        <v>0</v>
      </c>
      <c r="B43" s="16">
        <f>SUM(B33:B42)</f>
        <v>10</v>
      </c>
      <c r="C43" s="17">
        <f>SUM(C33:C42)</f>
        <v>1</v>
      </c>
      <c r="D43" s="18">
        <f>SUM(D33:D42)</f>
        <v>29875.09</v>
      </c>
      <c r="E43" s="18">
        <f>SUM(E33:E42)</f>
        <v>35721.660000000003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26.21875" style="27" customWidth="1"/>
    <col min="2" max="2" width="11.5546875" style="63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/>
      <c r="H13" s="20" t="str">
        <f t="shared" ref="H13:H21" si="2">IF(G13,G13/$G$23,"")</f>
        <v/>
      </c>
      <c r="I13" s="4"/>
      <c r="J13" s="5"/>
      <c r="K13" s="21" t="str">
        <f t="shared" ref="K13:K21" si="3">IF(J13,J13/$J$23,"")</f>
        <v/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IF(L19,L19/$L$23,"")</f>
        <v/>
      </c>
      <c r="N19" s="6"/>
      <c r="O19" s="7"/>
      <c r="P19" s="21" t="str">
        <f>IF(O19,O19/$O$23,"")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9</v>
      </c>
      <c r="H20" s="67">
        <f t="shared" si="2"/>
        <v>1</v>
      </c>
      <c r="I20" s="70">
        <v>24327.200000000001</v>
      </c>
      <c r="J20" s="71">
        <v>29312.91</v>
      </c>
      <c r="K20" s="68">
        <f t="shared" si="3"/>
        <v>1</v>
      </c>
      <c r="L20" s="69">
        <v>1</v>
      </c>
      <c r="M20" s="67">
        <f>IF(L20,L20/$L$23,"")</f>
        <v>1</v>
      </c>
      <c r="N20" s="70">
        <v>1659.89</v>
      </c>
      <c r="O20" s="71">
        <v>2000</v>
      </c>
      <c r="P20" s="68">
        <f>IF(O20,O20/$O$23,"")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>
        <v>2</v>
      </c>
      <c r="W20" s="67">
        <f t="shared" si="6"/>
        <v>1</v>
      </c>
      <c r="X20" s="70">
        <v>2664.97</v>
      </c>
      <c r="Y20" s="71">
        <v>2742.69</v>
      </c>
      <c r="Z20" s="68">
        <f t="shared" si="7"/>
        <v>1</v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049999999999997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IF(L21,L21/$L$23,"")</f>
        <v/>
      </c>
      <c r="N21" s="6"/>
      <c r="O21" s="7"/>
      <c r="P21" s="21" t="str">
        <f>IF(O21,O21/$O$23,"")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3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0">SUM(B13:B22)</f>
        <v>0</v>
      </c>
      <c r="C23" s="17">
        <f t="shared" si="20"/>
        <v>0</v>
      </c>
      <c r="D23" s="18">
        <f t="shared" si="20"/>
        <v>0</v>
      </c>
      <c r="E23" s="18">
        <f t="shared" si="20"/>
        <v>0</v>
      </c>
      <c r="F23" s="19">
        <f t="shared" si="20"/>
        <v>0</v>
      </c>
      <c r="G23" s="16">
        <f t="shared" si="20"/>
        <v>9</v>
      </c>
      <c r="H23" s="17">
        <f t="shared" si="20"/>
        <v>1</v>
      </c>
      <c r="I23" s="18">
        <f t="shared" si="20"/>
        <v>24327.200000000001</v>
      </c>
      <c r="J23" s="18">
        <f t="shared" si="20"/>
        <v>29312.91</v>
      </c>
      <c r="K23" s="19">
        <f t="shared" si="20"/>
        <v>1</v>
      </c>
      <c r="L23" s="16">
        <f t="shared" si="20"/>
        <v>1</v>
      </c>
      <c r="M23" s="17">
        <f t="shared" si="20"/>
        <v>1</v>
      </c>
      <c r="N23" s="18">
        <f t="shared" si="20"/>
        <v>1659.89</v>
      </c>
      <c r="O23" s="18">
        <f t="shared" si="20"/>
        <v>2000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2</v>
      </c>
      <c r="W23" s="17">
        <f t="shared" si="20"/>
        <v>1</v>
      </c>
      <c r="X23" s="18">
        <f t="shared" si="20"/>
        <v>2664.97</v>
      </c>
      <c r="Y23" s="18">
        <f t="shared" si="20"/>
        <v>2742.69</v>
      </c>
      <c r="Z23" s="19">
        <f t="shared" si="20"/>
        <v>1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3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5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3">
      <c r="A30" s="89" t="s">
        <v>10</v>
      </c>
      <c r="B30" s="94" t="s">
        <v>17</v>
      </c>
      <c r="C30" s="95"/>
      <c r="D30" s="95"/>
      <c r="E30" s="95"/>
      <c r="F30" s="96"/>
      <c r="G30" s="25"/>
      <c r="J30" s="100" t="s">
        <v>15</v>
      </c>
      <c r="K30" s="101"/>
      <c r="L30" s="94" t="s">
        <v>16</v>
      </c>
      <c r="M30" s="95"/>
      <c r="N30" s="95"/>
      <c r="O30" s="95"/>
      <c r="P30" s="96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5">
      <c r="A31" s="90"/>
      <c r="B31" s="109"/>
      <c r="C31" s="110"/>
      <c r="D31" s="110"/>
      <c r="E31" s="110"/>
      <c r="F31" s="111"/>
      <c r="G31" s="25"/>
      <c r="J31" s="102"/>
      <c r="K31" s="103"/>
      <c r="L31" s="97"/>
      <c r="M31" s="98"/>
      <c r="N31" s="98"/>
      <c r="O31" s="98"/>
      <c r="P31" s="99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thickBot="1" x14ac:dyDescent="0.35">
      <c r="A32" s="91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04"/>
      <c r="K32" s="105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1">B13+G13+L13+Q13+AA13+V13</f>
        <v>0</v>
      </c>
      <c r="C33" s="8" t="str">
        <f t="shared" ref="C33:C42" si="22">IF(B33,B33/$B$43,"")</f>
        <v/>
      </c>
      <c r="D33" s="10">
        <f t="shared" ref="D33:D42" si="23">D13+I13+N13+S13+AC13+X13</f>
        <v>0</v>
      </c>
      <c r="E33" s="11">
        <f t="shared" ref="E33:E42" si="24">E13+J13+O13+T13+AD13+Y13</f>
        <v>0</v>
      </c>
      <c r="F33" s="21" t="str">
        <f t="shared" ref="F33:F42" si="25">IF(E33,E33/$E$43,"")</f>
        <v/>
      </c>
      <c r="J33" s="135" t="s">
        <v>3</v>
      </c>
      <c r="K33" s="136"/>
      <c r="L33" s="58">
        <f>B23</f>
        <v>0</v>
      </c>
      <c r="M33" s="8" t="str">
        <f t="shared" ref="M33:M38" si="26">IF(L33,L33/$L$39,"")</f>
        <v/>
      </c>
      <c r="N33" s="59">
        <f>D23</f>
        <v>0</v>
      </c>
      <c r="O33" s="59">
        <f>E23</f>
        <v>0</v>
      </c>
      <c r="P33" s="60" t="str">
        <f t="shared" ref="P33:P38" si="27">IF(O33,O33/$O$39,"")</f>
        <v/>
      </c>
    </row>
    <row r="34" spans="1:33" s="25" customFormat="1" ht="30" customHeight="1" x14ac:dyDescent="0.35">
      <c r="A34" s="43" t="s">
        <v>18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J34" s="131" t="s">
        <v>1</v>
      </c>
      <c r="K34" s="132"/>
      <c r="L34" s="61">
        <f>G23</f>
        <v>9</v>
      </c>
      <c r="M34" s="8">
        <f t="shared" si="26"/>
        <v>0.75</v>
      </c>
      <c r="N34" s="62">
        <f>I23</f>
        <v>24327.200000000001</v>
      </c>
      <c r="O34" s="62">
        <f>J23</f>
        <v>29312.91</v>
      </c>
      <c r="P34" s="60">
        <f t="shared" si="27"/>
        <v>0.86073685385076171</v>
      </c>
    </row>
    <row r="35" spans="1:33" ht="30" customHeight="1" x14ac:dyDescent="0.3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1" t="s">
        <v>2</v>
      </c>
      <c r="K35" s="132"/>
      <c r="L35" s="61">
        <f>L23</f>
        <v>1</v>
      </c>
      <c r="M35" s="8">
        <f t="shared" si="26"/>
        <v>8.3333333333333329E-2</v>
      </c>
      <c r="N35" s="62">
        <f>N23</f>
        <v>1659.89</v>
      </c>
      <c r="O35" s="62">
        <f>O23</f>
        <v>2000</v>
      </c>
      <c r="P35" s="60">
        <f t="shared" si="27"/>
        <v>5.8727492688427162E-2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131" t="s">
        <v>34</v>
      </c>
      <c r="K36" s="132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1" t="s">
        <v>5</v>
      </c>
      <c r="K37" s="132"/>
      <c r="L37" s="61">
        <f>V23</f>
        <v>2</v>
      </c>
      <c r="M37" s="8">
        <f t="shared" si="26"/>
        <v>0.16666666666666666</v>
      </c>
      <c r="N37" s="62">
        <f>X23</f>
        <v>2664.97</v>
      </c>
      <c r="O37" s="62">
        <f>Y23</f>
        <v>2742.69</v>
      </c>
      <c r="P37" s="60">
        <f t="shared" si="27"/>
        <v>8.0535653460811152E-2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131" t="s">
        <v>4</v>
      </c>
      <c r="K38" s="132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1"/>
        <v>0</v>
      </c>
      <c r="C39" s="8" t="str">
        <f t="shared" si="22"/>
        <v/>
      </c>
      <c r="D39" s="13">
        <f t="shared" si="23"/>
        <v>0</v>
      </c>
      <c r="E39" s="23">
        <f t="shared" si="24"/>
        <v>0</v>
      </c>
      <c r="F39" s="21" t="str">
        <f t="shared" si="25"/>
        <v/>
      </c>
      <c r="G39" s="25"/>
      <c r="J39" s="133" t="s">
        <v>0</v>
      </c>
      <c r="K39" s="134"/>
      <c r="L39" s="85">
        <f>SUM(L33:L38)</f>
        <v>12</v>
      </c>
      <c r="M39" s="17">
        <f>SUM(M33:M38)</f>
        <v>1</v>
      </c>
      <c r="N39" s="86">
        <f>SUM(N33:N38)</f>
        <v>28652.06</v>
      </c>
      <c r="O39" s="87">
        <f>SUM(O33:O38)</f>
        <v>34055.599999999999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1"/>
        <v>12</v>
      </c>
      <c r="C40" s="8">
        <f t="shared" si="22"/>
        <v>1</v>
      </c>
      <c r="D40" s="13">
        <f t="shared" si="23"/>
        <v>28652.06</v>
      </c>
      <c r="E40" s="23">
        <f t="shared" si="24"/>
        <v>34055.599999999999</v>
      </c>
      <c r="F40" s="21">
        <f t="shared" si="25"/>
        <v>1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3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0</v>
      </c>
      <c r="E41" s="14">
        <f t="shared" si="24"/>
        <v>0</v>
      </c>
      <c r="F41" s="21" t="str">
        <f t="shared" si="25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3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12</v>
      </c>
      <c r="C43" s="17">
        <f>SUM(C33:C42)</f>
        <v>1</v>
      </c>
      <c r="D43" s="18">
        <f>SUM(D33:D42)</f>
        <v>28652.06</v>
      </c>
      <c r="E43" s="18">
        <f>SUM(E33:E42)</f>
        <v>34055.599999999999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ht="14.55" x14ac:dyDescent="0.35">
      <c r="B51" s="26"/>
      <c r="H51" s="26"/>
      <c r="N51" s="26"/>
    </row>
    <row r="52" spans="2:14" s="25" customFormat="1" ht="14.55" x14ac:dyDescent="0.35">
      <c r="B52" s="26"/>
      <c r="H52" s="26"/>
      <c r="N52" s="26"/>
    </row>
    <row r="53" spans="2:14" s="25" customFormat="1" ht="14.55" x14ac:dyDescent="0.35">
      <c r="B53" s="26"/>
      <c r="H53" s="26"/>
      <c r="N53" s="26"/>
    </row>
    <row r="54" spans="2:14" s="25" customFormat="1" ht="14.55" x14ac:dyDescent="0.35">
      <c r="B54" s="26"/>
      <c r="H54" s="26"/>
      <c r="N54" s="26"/>
    </row>
    <row r="55" spans="2:14" s="25" customFormat="1" ht="14.55" x14ac:dyDescent="0.35">
      <c r="B55" s="26"/>
      <c r="H55" s="26"/>
      <c r="N55" s="26"/>
    </row>
    <row r="56" spans="2:14" s="25" customFormat="1" ht="14.55" x14ac:dyDescent="0.35">
      <c r="B56" s="26"/>
      <c r="H56" s="26"/>
      <c r="N56" s="26"/>
    </row>
    <row r="57" spans="2:14" s="25" customFormat="1" ht="14.55" x14ac:dyDescent="0.35">
      <c r="B57" s="26"/>
      <c r="H57" s="26"/>
      <c r="N57" s="26"/>
    </row>
    <row r="58" spans="2:14" s="25" customFormat="1" ht="14.55" x14ac:dyDescent="0.35">
      <c r="B58" s="26"/>
      <c r="H58" s="26"/>
      <c r="N58" s="26"/>
    </row>
    <row r="59" spans="2:14" s="25" customFormat="1" ht="14.55" x14ac:dyDescent="0.35">
      <c r="B59" s="26"/>
      <c r="H59" s="26"/>
      <c r="N59" s="26"/>
    </row>
    <row r="60" spans="2:14" s="25" customFormat="1" ht="14.55" x14ac:dyDescent="0.35">
      <c r="B60" s="26"/>
      <c r="H60" s="26"/>
      <c r="N60" s="26"/>
    </row>
    <row r="61" spans="2:14" s="25" customFormat="1" ht="14.55" x14ac:dyDescent="0.35">
      <c r="B61" s="26"/>
      <c r="H61" s="26"/>
      <c r="N61" s="26"/>
    </row>
    <row r="62" spans="2:14" s="25" customFormat="1" ht="14.55" x14ac:dyDescent="0.35">
      <c r="B62" s="26"/>
      <c r="H62" s="26"/>
      <c r="N62" s="26"/>
    </row>
    <row r="63" spans="2:14" s="25" customFormat="1" ht="14.55" x14ac:dyDescent="0.35">
      <c r="B63" s="26"/>
      <c r="H63" s="26"/>
      <c r="N63" s="26"/>
    </row>
    <row r="64" spans="2:14" s="25" customFormat="1" ht="14.55" x14ac:dyDescent="0.35">
      <c r="B64" s="26"/>
      <c r="H64" s="26"/>
      <c r="N64" s="26"/>
    </row>
    <row r="65" spans="2:14" s="25" customFormat="1" ht="14.55" x14ac:dyDescent="0.35">
      <c r="B65" s="26"/>
      <c r="H65" s="26"/>
      <c r="N65" s="26"/>
    </row>
    <row r="66" spans="2:14" s="25" customFormat="1" ht="14.55" x14ac:dyDescent="0.35">
      <c r="B66" s="26"/>
      <c r="H66" s="26"/>
      <c r="N66" s="26"/>
    </row>
    <row r="67" spans="2:14" s="25" customFormat="1" ht="14.55" x14ac:dyDescent="0.35">
      <c r="B67" s="26"/>
      <c r="H67" s="26"/>
      <c r="N67" s="26"/>
    </row>
    <row r="68" spans="2:14" s="25" customFormat="1" ht="14.55" x14ac:dyDescent="0.35">
      <c r="B68" s="26"/>
      <c r="H68" s="26"/>
      <c r="N68" s="26"/>
    </row>
    <row r="69" spans="2:14" s="25" customFormat="1" ht="14.55" x14ac:dyDescent="0.35">
      <c r="B69" s="26"/>
      <c r="H69" s="26"/>
      <c r="N69" s="26"/>
    </row>
    <row r="70" spans="2:14" s="25" customFormat="1" ht="14.55" x14ac:dyDescent="0.35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3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3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B8" sqref="B8"/>
    </sheetView>
  </sheetViews>
  <sheetFormatPr defaultColWidth="9.21875" defaultRowHeight="14.4" x14ac:dyDescent="0.3"/>
  <cols>
    <col min="1" max="1" width="30.44140625" style="27" customWidth="1"/>
    <col min="2" max="2" width="11.21875" style="63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3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5">
      <c r="A11" s="158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34</v>
      </c>
      <c r="R11" s="123"/>
      <c r="S11" s="123"/>
      <c r="T11" s="123"/>
      <c r="U11" s="124"/>
      <c r="V11" s="125" t="s">
        <v>4</v>
      </c>
      <c r="W11" s="126"/>
      <c r="X11" s="126"/>
      <c r="Y11" s="126"/>
      <c r="Z11" s="127"/>
      <c r="AA11" s="128" t="s">
        <v>5</v>
      </c>
      <c r="AB11" s="129"/>
      <c r="AC11" s="129"/>
      <c r="AD11" s="129"/>
      <c r="AE11" s="130"/>
    </row>
    <row r="12" spans="1:31" ht="39" customHeight="1" thickBot="1" x14ac:dyDescent="0.35">
      <c r="A12" s="159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0</v>
      </c>
      <c r="H13" s="20" t="str">
        <f>IF(G13,G13/$G$23,"")</f>
        <v/>
      </c>
      <c r="I13" s="10">
        <f>'1T'!I13+'2T'!I13+'3T'!I13+'4T'!I13</f>
        <v>0</v>
      </c>
      <c r="J13" s="10">
        <f>'1T'!J13+'2T'!J13+'3T'!J13+'4T'!J13</f>
        <v>0</v>
      </c>
      <c r="K13" s="21" t="str">
        <f>IF(J13,J13/$J$23,"")</f>
        <v/>
      </c>
      <c r="L13" s="9">
        <f>'1T'!L13+'2T'!L13+'3T'!L13+'4T'!L13</f>
        <v>0</v>
      </c>
      <c r="M13" s="20" t="str">
        <f>IF(L13,L13/$L$23,"")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>IF(O13,O13/$O$23,"")</f>
        <v/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ref="C14:C22" si="0">IF(B14,B14/$B$23,"")</f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ref="F14:F22" si="1">IF(E14,E14/$E$23,"")</f>
        <v/>
      </c>
      <c r="G14" s="9">
        <f>'1T'!G14+'2T'!G14+'3T'!G14+'4T'!G14</f>
        <v>0</v>
      </c>
      <c r="H14" s="20" t="str">
        <f t="shared" ref="H14:H22" si="2">IF(G14,G14/$G$23,"")</f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ref="K14:K22" si="3">IF(J14,J14/$J$23,"")</f>
        <v/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1.5625E-2</v>
      </c>
      <c r="I19" s="13">
        <f>'1T'!I19+'2T'!I19+'3T'!I19+'4T'!I19</f>
        <v>17768.59</v>
      </c>
      <c r="J19" s="13">
        <f>'1T'!J19+'2T'!J19+'3T'!J19+'4T'!J19</f>
        <v>21500</v>
      </c>
      <c r="K19" s="21">
        <f t="shared" si="3"/>
        <v>6.5750801831028327E-2</v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63</v>
      </c>
      <c r="H20" s="20">
        <f t="shared" si="2"/>
        <v>0.984375</v>
      </c>
      <c r="I20" s="13">
        <f>'1T'!I20+'2T'!I20+'3T'!I20+'4T'!I20</f>
        <v>250313.63999999998</v>
      </c>
      <c r="J20" s="13">
        <f>'1T'!J20+'2T'!J20+'3T'!J20+'4T'!J20</f>
        <v>305492.21000000002</v>
      </c>
      <c r="K20" s="21">
        <f t="shared" si="3"/>
        <v>0.93424919816897167</v>
      </c>
      <c r="L20" s="9">
        <f>'1T'!L20+'2T'!L20+'3T'!L20+'4T'!L20</f>
        <v>6</v>
      </c>
      <c r="M20" s="20">
        <f t="shared" si="4"/>
        <v>1</v>
      </c>
      <c r="N20" s="13">
        <f>'1T'!N20+'2T'!N20+'3T'!N20+'4T'!N20</f>
        <v>9408.2199999999993</v>
      </c>
      <c r="O20" s="13">
        <f>'1T'!O20+'2T'!O20+'3T'!O20+'4T'!O20</f>
        <v>10535.48</v>
      </c>
      <c r="P20" s="21">
        <f t="shared" si="5"/>
        <v>1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2</v>
      </c>
      <c r="AB20" s="20">
        <f t="shared" si="10"/>
        <v>1</v>
      </c>
      <c r="AC20" s="13">
        <f>'1T'!X20+'2T'!X20+'3T'!X20+'4T'!X20</f>
        <v>2664.97</v>
      </c>
      <c r="AD20" s="13">
        <f>'1T'!Y20+'2T'!Y20+'3T'!Y20+'4T'!Y20</f>
        <v>2742.69</v>
      </c>
      <c r="AE20" s="21">
        <f t="shared" si="11"/>
        <v>1</v>
      </c>
    </row>
    <row r="21" spans="1:31" s="42" customFormat="1" ht="40.049999999999997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0</v>
      </c>
      <c r="J21" s="13">
        <f>'1T'!J21+'2T'!J21+'3T'!J21+'4T'!J21</f>
        <v>0</v>
      </c>
      <c r="K21" s="21" t="str">
        <f t="shared" si="3"/>
        <v/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0</v>
      </c>
      <c r="O21" s="13">
        <f>'1T'!O21+'2T'!O21+'3T'!O21+'4T'!O21</f>
        <v>0</v>
      </c>
      <c r="P21" s="21" t="str">
        <f t="shared" si="5"/>
        <v/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3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5">
      <c r="A23" s="84" t="s">
        <v>0</v>
      </c>
      <c r="B23" s="16">
        <f t="shared" ref="B23:AE23" si="12">SUM(B13:B22)</f>
        <v>0</v>
      </c>
      <c r="C23" s="17">
        <f t="shared" si="12"/>
        <v>0</v>
      </c>
      <c r="D23" s="18">
        <f t="shared" si="12"/>
        <v>0</v>
      </c>
      <c r="E23" s="18">
        <f t="shared" si="12"/>
        <v>0</v>
      </c>
      <c r="F23" s="19">
        <f t="shared" si="12"/>
        <v>0</v>
      </c>
      <c r="G23" s="16">
        <f t="shared" si="12"/>
        <v>64</v>
      </c>
      <c r="H23" s="17">
        <f t="shared" si="12"/>
        <v>1</v>
      </c>
      <c r="I23" s="18">
        <f t="shared" si="12"/>
        <v>268082.23</v>
      </c>
      <c r="J23" s="18">
        <f t="shared" si="12"/>
        <v>326992.21000000002</v>
      </c>
      <c r="K23" s="19">
        <f t="shared" si="12"/>
        <v>1</v>
      </c>
      <c r="L23" s="16">
        <f t="shared" si="12"/>
        <v>6</v>
      </c>
      <c r="M23" s="17">
        <f t="shared" si="12"/>
        <v>1</v>
      </c>
      <c r="N23" s="18">
        <f t="shared" si="12"/>
        <v>9408.2199999999993</v>
      </c>
      <c r="O23" s="18">
        <f t="shared" si="12"/>
        <v>10535.48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2</v>
      </c>
      <c r="AB23" s="17">
        <f t="shared" si="12"/>
        <v>1</v>
      </c>
      <c r="AC23" s="18">
        <f t="shared" si="12"/>
        <v>2664.97</v>
      </c>
      <c r="AD23" s="18">
        <f t="shared" si="12"/>
        <v>2742.69</v>
      </c>
      <c r="AE23" s="19">
        <f t="shared" si="12"/>
        <v>1</v>
      </c>
    </row>
    <row r="24" spans="1:31" s="25" customFormat="1" ht="26.55" customHeight="1" x14ac:dyDescent="0.3">
      <c r="B24" s="26"/>
      <c r="H24" s="26"/>
      <c r="N24" s="26"/>
    </row>
    <row r="25" spans="1:31" s="49" customFormat="1" ht="48" customHeight="1" x14ac:dyDescent="0.3">
      <c r="A25" s="112" t="s">
        <v>38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8" customHeight="1" x14ac:dyDescent="0.3">
      <c r="A26" s="108" t="s">
        <v>36</v>
      </c>
      <c r="B26" s="108"/>
      <c r="C26" s="108"/>
      <c r="D26" s="108"/>
      <c r="E26" s="108"/>
      <c r="F26" s="108"/>
      <c r="G26" s="108"/>
      <c r="H26" s="108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3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8" customHeight="1" thickBo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3">
      <c r="A29" s="137" t="s">
        <v>10</v>
      </c>
      <c r="B29" s="140" t="s">
        <v>17</v>
      </c>
      <c r="C29" s="141"/>
      <c r="D29" s="141"/>
      <c r="E29" s="141"/>
      <c r="F29" s="142"/>
      <c r="G29" s="25"/>
      <c r="H29" s="55"/>
      <c r="I29" s="55"/>
      <c r="J29" s="146" t="s">
        <v>15</v>
      </c>
      <c r="K29" s="147"/>
      <c r="L29" s="140" t="s">
        <v>16</v>
      </c>
      <c r="M29" s="141"/>
      <c r="N29" s="141"/>
      <c r="O29" s="141"/>
      <c r="P29" s="142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5">
      <c r="A30" s="138"/>
      <c r="B30" s="143"/>
      <c r="C30" s="144"/>
      <c r="D30" s="144"/>
      <c r="E30" s="144"/>
      <c r="F30" s="145"/>
      <c r="G30" s="25"/>
      <c r="J30" s="148"/>
      <c r="K30" s="149"/>
      <c r="L30" s="152"/>
      <c r="M30" s="153"/>
      <c r="N30" s="153"/>
      <c r="O30" s="153"/>
      <c r="P30" s="154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40.049999999999997" customHeight="1" thickBot="1" x14ac:dyDescent="0.35">
      <c r="A31" s="139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0"/>
      <c r="K31" s="151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55" customHeight="1" x14ac:dyDescent="0.3">
      <c r="A32" s="41" t="s">
        <v>25</v>
      </c>
      <c r="B32" s="9">
        <f t="shared" ref="B32:B41" si="13">B13+G13+L13+Q13+V13+AA13</f>
        <v>0</v>
      </c>
      <c r="C32" s="8" t="str">
        <f t="shared" ref="C32:C38" si="14">IF(B32,B32/$B$42,"")</f>
        <v/>
      </c>
      <c r="D32" s="10">
        <f t="shared" ref="D32:D41" si="15">D13+I13+N13+S13+X13+AC13</f>
        <v>0</v>
      </c>
      <c r="E32" s="11">
        <f t="shared" ref="E32:E41" si="16">E13+J13+O13+T13+Y13+AD13</f>
        <v>0</v>
      </c>
      <c r="F32" s="21" t="str">
        <f t="shared" ref="F32:F38" si="17">IF(E32,E32/$E$42,"")</f>
        <v/>
      </c>
      <c r="J32" s="135" t="s">
        <v>3</v>
      </c>
      <c r="K32" s="136"/>
      <c r="L32" s="58">
        <f>B23</f>
        <v>0</v>
      </c>
      <c r="M32" s="8" t="str">
        <f t="shared" ref="M32:M37" si="18">IF(L32,L32/$L$38,"")</f>
        <v/>
      </c>
      <c r="N32" s="59">
        <f>D23</f>
        <v>0</v>
      </c>
      <c r="O32" s="59">
        <f>E23</f>
        <v>0</v>
      </c>
      <c r="P32" s="60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1" t="s">
        <v>1</v>
      </c>
      <c r="K33" s="132"/>
      <c r="L33" s="61">
        <f>G23</f>
        <v>64</v>
      </c>
      <c r="M33" s="8">
        <f t="shared" si="18"/>
        <v>0.88888888888888884</v>
      </c>
      <c r="N33" s="62">
        <f>I23</f>
        <v>268082.23</v>
      </c>
      <c r="O33" s="62">
        <f>J23</f>
        <v>326992.21000000002</v>
      </c>
      <c r="P33" s="60">
        <f t="shared" si="19"/>
        <v>0.96097759082057044</v>
      </c>
    </row>
    <row r="34" spans="1:33" s="25" customFormat="1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J34" s="131" t="s">
        <v>2</v>
      </c>
      <c r="K34" s="132"/>
      <c r="L34" s="61">
        <f>L23</f>
        <v>6</v>
      </c>
      <c r="M34" s="8">
        <f t="shared" si="18"/>
        <v>8.3333333333333329E-2</v>
      </c>
      <c r="N34" s="62">
        <f>N23</f>
        <v>9408.2199999999993</v>
      </c>
      <c r="O34" s="62">
        <f>O23</f>
        <v>10535.48</v>
      </c>
      <c r="P34" s="60">
        <f t="shared" si="19"/>
        <v>3.0962083740583003E-2</v>
      </c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131" t="s">
        <v>34</v>
      </c>
      <c r="K35" s="132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131" t="s">
        <v>5</v>
      </c>
      <c r="K36" s="132"/>
      <c r="L36" s="61">
        <f>AA23</f>
        <v>2</v>
      </c>
      <c r="M36" s="8">
        <f t="shared" si="18"/>
        <v>2.7777777777777776E-2</v>
      </c>
      <c r="N36" s="62">
        <f>AC23</f>
        <v>2664.97</v>
      </c>
      <c r="O36" s="62">
        <f>AD23</f>
        <v>2742.69</v>
      </c>
      <c r="P36" s="60">
        <f t="shared" si="19"/>
        <v>8.0603254388466015E-3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33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H37" s="25"/>
      <c r="I37" s="25"/>
      <c r="J37" s="131" t="s">
        <v>4</v>
      </c>
      <c r="K37" s="132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1</v>
      </c>
      <c r="C38" s="8">
        <f t="shared" si="14"/>
        <v>1.3888888888888888E-2</v>
      </c>
      <c r="D38" s="13">
        <f t="shared" si="15"/>
        <v>17768.59</v>
      </c>
      <c r="E38" s="23">
        <f t="shared" si="16"/>
        <v>21500</v>
      </c>
      <c r="F38" s="21">
        <f t="shared" si="17"/>
        <v>6.3185047138102357E-2</v>
      </c>
      <c r="G38" s="25"/>
      <c r="H38" s="25"/>
      <c r="I38" s="25"/>
      <c r="J38" s="133" t="s">
        <v>0</v>
      </c>
      <c r="K38" s="134"/>
      <c r="L38" s="85">
        <f>SUM(L32:L37)</f>
        <v>72</v>
      </c>
      <c r="M38" s="17">
        <f>SUM(M32:M37)</f>
        <v>1</v>
      </c>
      <c r="N38" s="86">
        <f>SUM(N32:N37)</f>
        <v>280155.41999999993</v>
      </c>
      <c r="O38" s="87">
        <f>SUM(O32:O37)</f>
        <v>340270.38</v>
      </c>
      <c r="P38" s="88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71</v>
      </c>
      <c r="C39" s="8">
        <f>IF(B39,B39/$B$42,"")</f>
        <v>0.98611111111111116</v>
      </c>
      <c r="D39" s="13">
        <f t="shared" si="15"/>
        <v>262386.82999999996</v>
      </c>
      <c r="E39" s="23">
        <f t="shared" si="16"/>
        <v>318770.38</v>
      </c>
      <c r="F39" s="21">
        <f>IF(E39,E39/$E$42,"")</f>
        <v>0.93681495286189764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0</v>
      </c>
      <c r="E40" s="14">
        <f t="shared" si="16"/>
        <v>0</v>
      </c>
      <c r="F40" s="21" t="str">
        <f>IF(E40,E40/$E$42,"")</f>
        <v/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5">
      <c r="A42" s="65" t="s">
        <v>0</v>
      </c>
      <c r="B42" s="16">
        <f>SUM(B32:B41)</f>
        <v>72</v>
      </c>
      <c r="C42" s="17">
        <f>SUM(C32:C41)</f>
        <v>1</v>
      </c>
      <c r="D42" s="18">
        <f>SUM(D32:D41)</f>
        <v>280155.42</v>
      </c>
      <c r="E42" s="18">
        <f>SUM(E32:E41)</f>
        <v>340270.38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3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3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3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2020-03-10T12:15:07Z</dcterms:modified>
</cp:coreProperties>
</file>