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610" windowHeight="4815" tabRatio="657" activeTab="4"/>
  </bookViews>
  <sheets>
    <sheet name="1T" sheetId="1" r:id="rId1"/>
    <sheet name="2T" sheetId="4" r:id="rId2"/>
    <sheet name="3T" sheetId="5" r:id="rId3"/>
    <sheet name="4T" sheetId="6" r:id="rId4"/>
    <sheet name="2019 - CONTRACTACIÓ ANUAL" sheetId="7" r:id="rId5"/>
  </sheets>
  <definedNames>
    <definedName name="_xlnm.Print_Area" localSheetId="0">'1T'!$A$1:$AE$41</definedName>
    <definedName name="_xlnm.Print_Area" localSheetId="4">'2019 - CONTRACTACIÓ ANUAL'!$A$1:$AE$43</definedName>
    <definedName name="_xlnm.Print_Area" localSheetId="1">'2T'!$A$1:$AE$41</definedName>
    <definedName name="_xlnm.Print_Area" localSheetId="2">'3T'!$A$1:$AE$41</definedName>
    <definedName name="_xlnm.Print_Area" localSheetId="3">'4T'!$A$1:$AE$41</definedName>
  </definedNames>
  <calcPr calcId="162913"/>
</workbook>
</file>

<file path=xl/calcChain.xml><?xml version="1.0" encoding="utf-8"?>
<calcChain xmlns="http://schemas.openxmlformats.org/spreadsheetml/2006/main">
  <c r="AD22" i="5" l="1"/>
  <c r="AC22" i="5"/>
  <c r="AA22" i="5"/>
  <c r="Y22" i="5"/>
  <c r="Z20" i="5" s="1"/>
  <c r="X22" i="5"/>
  <c r="V22" i="5"/>
  <c r="W20" i="5" s="1"/>
  <c r="T22" i="5"/>
  <c r="S22" i="5"/>
  <c r="Q22" i="5"/>
  <c r="O22" i="5"/>
  <c r="P20" i="5" s="1"/>
  <c r="N22" i="5"/>
  <c r="L22" i="5"/>
  <c r="J22" i="5"/>
  <c r="I22" i="5"/>
  <c r="G22" i="5"/>
  <c r="H18" i="5" s="1"/>
  <c r="AE21" i="5"/>
  <c r="AB21" i="5"/>
  <c r="Z21" i="5"/>
  <c r="W21" i="5"/>
  <c r="U21" i="5"/>
  <c r="R21" i="5"/>
  <c r="P21" i="5"/>
  <c r="M21" i="5"/>
  <c r="M22" i="5" s="1"/>
  <c r="K21" i="5"/>
  <c r="H21" i="5"/>
  <c r="F21" i="5"/>
  <c r="C21" i="5"/>
  <c r="AE20" i="5"/>
  <c r="AB20" i="5"/>
  <c r="U20" i="5"/>
  <c r="R20" i="5"/>
  <c r="M20" i="5"/>
  <c r="K20" i="5"/>
  <c r="F20" i="5"/>
  <c r="C20" i="5"/>
  <c r="AE19" i="5"/>
  <c r="AB19" i="5"/>
  <c r="Z19" i="5"/>
  <c r="W19" i="5"/>
  <c r="U19" i="5"/>
  <c r="R19" i="5"/>
  <c r="P19" i="5"/>
  <c r="M19" i="5"/>
  <c r="K19" i="5"/>
  <c r="H19" i="5"/>
  <c r="F19" i="5"/>
  <c r="C19" i="5"/>
  <c r="AE18" i="5"/>
  <c r="AB18" i="5"/>
  <c r="U18" i="5"/>
  <c r="R18" i="5"/>
  <c r="P18" i="5"/>
  <c r="M18" i="5"/>
  <c r="K18" i="5"/>
  <c r="F18" i="5"/>
  <c r="C18" i="5"/>
  <c r="AE17" i="5"/>
  <c r="AB17" i="5"/>
  <c r="Z17" i="5"/>
  <c r="W17" i="5"/>
  <c r="U17" i="5"/>
  <c r="R17" i="5"/>
  <c r="P17" i="5"/>
  <c r="M17" i="5"/>
  <c r="K17" i="5"/>
  <c r="H17" i="5"/>
  <c r="F17" i="5"/>
  <c r="C17" i="5"/>
  <c r="AE16" i="5"/>
  <c r="AB16" i="5"/>
  <c r="Z16" i="5"/>
  <c r="W16" i="5"/>
  <c r="U16" i="5"/>
  <c r="R16" i="5"/>
  <c r="P16" i="5"/>
  <c r="M16" i="5"/>
  <c r="K16" i="5"/>
  <c r="H16" i="5"/>
  <c r="F16" i="5"/>
  <c r="C16" i="5"/>
  <c r="AE15" i="5"/>
  <c r="AB15" i="5"/>
  <c r="Z15" i="5"/>
  <c r="W15" i="5"/>
  <c r="U15" i="5"/>
  <c r="R15" i="5"/>
  <c r="P15" i="5"/>
  <c r="M15" i="5"/>
  <c r="K15" i="5"/>
  <c r="H15" i="5"/>
  <c r="F15" i="5"/>
  <c r="C15" i="5"/>
  <c r="AE14" i="5"/>
  <c r="AB14" i="5"/>
  <c r="Z14" i="5"/>
  <c r="W14" i="5"/>
  <c r="U14" i="5"/>
  <c r="R14" i="5"/>
  <c r="P14" i="5"/>
  <c r="M14" i="5"/>
  <c r="K14" i="5"/>
  <c r="H14" i="5"/>
  <c r="F14" i="5"/>
  <c r="C14" i="5"/>
  <c r="AE13" i="5"/>
  <c r="AE22" i="5" s="1"/>
  <c r="AB13" i="5"/>
  <c r="AB22" i="5" s="1"/>
  <c r="Z13" i="5"/>
  <c r="W13" i="5"/>
  <c r="U13" i="5"/>
  <c r="U22" i="5" s="1"/>
  <c r="R13" i="5"/>
  <c r="P13" i="5"/>
  <c r="M13" i="5"/>
  <c r="K13" i="5"/>
  <c r="K22" i="5" s="1"/>
  <c r="F13" i="5"/>
  <c r="C13" i="5"/>
  <c r="AD22" i="4"/>
  <c r="AC22" i="4"/>
  <c r="AA22" i="4"/>
  <c r="Y22" i="4"/>
  <c r="Z20" i="4" s="1"/>
  <c r="X22" i="4"/>
  <c r="V22" i="4"/>
  <c r="W20" i="4" s="1"/>
  <c r="T22" i="4"/>
  <c r="S22" i="4"/>
  <c r="Q22" i="4"/>
  <c r="O22" i="4"/>
  <c r="P20" i="4" s="1"/>
  <c r="N22" i="4"/>
  <c r="L22" i="4"/>
  <c r="J22" i="4"/>
  <c r="K13" i="4" s="1"/>
  <c r="K22" i="4" s="1"/>
  <c r="I22" i="4"/>
  <c r="G22" i="4"/>
  <c r="AE21" i="4"/>
  <c r="AB21" i="4"/>
  <c r="Z21" i="4"/>
  <c r="W21" i="4"/>
  <c r="U21" i="4"/>
  <c r="R21" i="4"/>
  <c r="P21" i="4"/>
  <c r="M21" i="4"/>
  <c r="K21" i="4"/>
  <c r="H21" i="4"/>
  <c r="F21" i="4"/>
  <c r="C21" i="4"/>
  <c r="AE20" i="4"/>
  <c r="AB20" i="4"/>
  <c r="U20" i="4"/>
  <c r="R20" i="4"/>
  <c r="M20" i="4"/>
  <c r="K20" i="4"/>
  <c r="H20" i="4"/>
  <c r="F20" i="4"/>
  <c r="C20" i="4"/>
  <c r="AE19" i="4"/>
  <c r="AB19" i="4"/>
  <c r="Z19" i="4"/>
  <c r="W19" i="4"/>
  <c r="U19" i="4"/>
  <c r="R19" i="4"/>
  <c r="P19" i="4"/>
  <c r="M19" i="4"/>
  <c r="K19" i="4"/>
  <c r="H19" i="4"/>
  <c r="F19" i="4"/>
  <c r="C19" i="4"/>
  <c r="AE18" i="4"/>
  <c r="AB18" i="4"/>
  <c r="U18" i="4"/>
  <c r="R18" i="4"/>
  <c r="P18" i="4"/>
  <c r="M18" i="4"/>
  <c r="K18" i="4"/>
  <c r="H18" i="4"/>
  <c r="F18" i="4"/>
  <c r="C18" i="4"/>
  <c r="AE17" i="4"/>
  <c r="AB17" i="4"/>
  <c r="Z17" i="4"/>
  <c r="W17" i="4"/>
  <c r="U17" i="4"/>
  <c r="R17" i="4"/>
  <c r="P17" i="4"/>
  <c r="M17" i="4"/>
  <c r="K17" i="4"/>
  <c r="H17" i="4"/>
  <c r="F17" i="4"/>
  <c r="C17" i="4"/>
  <c r="AE16" i="4"/>
  <c r="AB16" i="4"/>
  <c r="Z16" i="4"/>
  <c r="W16" i="4"/>
  <c r="U16" i="4"/>
  <c r="R16" i="4"/>
  <c r="P16" i="4"/>
  <c r="M16" i="4"/>
  <c r="K16" i="4"/>
  <c r="H16" i="4"/>
  <c r="F16" i="4"/>
  <c r="C16" i="4"/>
  <c r="AE15" i="4"/>
  <c r="AB15" i="4"/>
  <c r="Z15" i="4"/>
  <c r="W15" i="4"/>
  <c r="U15" i="4"/>
  <c r="R15" i="4"/>
  <c r="P15" i="4"/>
  <c r="M15" i="4"/>
  <c r="K15" i="4"/>
  <c r="H15" i="4"/>
  <c r="F15" i="4"/>
  <c r="C15" i="4"/>
  <c r="AE14" i="4"/>
  <c r="AB14" i="4"/>
  <c r="Z14" i="4"/>
  <c r="W14" i="4"/>
  <c r="U14" i="4"/>
  <c r="R14" i="4"/>
  <c r="P14" i="4"/>
  <c r="M14" i="4"/>
  <c r="K14" i="4"/>
  <c r="H14" i="4"/>
  <c r="F14" i="4"/>
  <c r="C14" i="4"/>
  <c r="AE13" i="4"/>
  <c r="AB13" i="4"/>
  <c r="Z13" i="4"/>
  <c r="W13" i="4"/>
  <c r="U13" i="4"/>
  <c r="R13" i="4"/>
  <c r="P13" i="4"/>
  <c r="P22" i="4" s="1"/>
  <c r="M13" i="4"/>
  <c r="M22" i="4" s="1"/>
  <c r="F13" i="4"/>
  <c r="C13" i="4"/>
  <c r="AD22" i="1"/>
  <c r="AC22" i="1"/>
  <c r="AA22" i="1"/>
  <c r="Y22" i="1"/>
  <c r="Z20" i="1" s="1"/>
  <c r="X22" i="1"/>
  <c r="V22" i="1"/>
  <c r="T22" i="1"/>
  <c r="S22" i="1"/>
  <c r="Q22" i="1"/>
  <c r="O22" i="1"/>
  <c r="N22" i="1"/>
  <c r="L22" i="1"/>
  <c r="J22" i="1"/>
  <c r="I22" i="1"/>
  <c r="G22" i="1"/>
  <c r="H20" i="1" s="1"/>
  <c r="E22" i="1"/>
  <c r="D22" i="1"/>
  <c r="B22" i="1"/>
  <c r="AE21" i="1"/>
  <c r="AB21" i="1"/>
  <c r="Z21" i="1"/>
  <c r="W21" i="1"/>
  <c r="U21" i="1"/>
  <c r="R21" i="1"/>
  <c r="P21" i="1"/>
  <c r="M21" i="1"/>
  <c r="K21" i="1"/>
  <c r="H21" i="1"/>
  <c r="F21" i="1"/>
  <c r="C21" i="1"/>
  <c r="AE20" i="1"/>
  <c r="AB20" i="1"/>
  <c r="W20" i="1"/>
  <c r="U20" i="1"/>
  <c r="R20" i="1"/>
  <c r="P20" i="1"/>
  <c r="M20" i="1"/>
  <c r="K20" i="1"/>
  <c r="F20" i="1"/>
  <c r="C20" i="1"/>
  <c r="AE19" i="1"/>
  <c r="AB19" i="1"/>
  <c r="Z19" i="1"/>
  <c r="W19" i="1"/>
  <c r="U19" i="1"/>
  <c r="R19" i="1"/>
  <c r="P19" i="1"/>
  <c r="M19" i="1"/>
  <c r="K19" i="1"/>
  <c r="F19" i="1"/>
  <c r="C19" i="1"/>
  <c r="AE18" i="1"/>
  <c r="AB18" i="1"/>
  <c r="W18" i="1"/>
  <c r="U18" i="1"/>
  <c r="R18" i="1"/>
  <c r="P18" i="1"/>
  <c r="M18" i="1"/>
  <c r="K18" i="1"/>
  <c r="H18" i="1"/>
  <c r="F18" i="1"/>
  <c r="C18" i="1"/>
  <c r="AE17" i="1"/>
  <c r="AB17" i="1"/>
  <c r="Z17" i="1"/>
  <c r="W17" i="1"/>
  <c r="U17" i="1"/>
  <c r="R17" i="1"/>
  <c r="P17" i="1"/>
  <c r="M17" i="1"/>
  <c r="K17" i="1"/>
  <c r="H17" i="1"/>
  <c r="F17" i="1"/>
  <c r="C17" i="1"/>
  <c r="AE16" i="1"/>
  <c r="AB16" i="1"/>
  <c r="Z16" i="1"/>
  <c r="W16" i="1"/>
  <c r="U16" i="1"/>
  <c r="R16" i="1"/>
  <c r="P16" i="1"/>
  <c r="M16" i="1"/>
  <c r="K16" i="1"/>
  <c r="H16" i="1"/>
  <c r="F16" i="1"/>
  <c r="C16" i="1"/>
  <c r="AE15" i="1"/>
  <c r="AB15" i="1"/>
  <c r="Z15" i="1"/>
  <c r="W15" i="1"/>
  <c r="U15" i="1"/>
  <c r="R15" i="1"/>
  <c r="P15" i="1"/>
  <c r="M15" i="1"/>
  <c r="K15" i="1"/>
  <c r="H15" i="1"/>
  <c r="F15" i="1"/>
  <c r="C15" i="1"/>
  <c r="AE14" i="1"/>
  <c r="AB14" i="1"/>
  <c r="Z14" i="1"/>
  <c r="W14" i="1"/>
  <c r="U14" i="1"/>
  <c r="R14" i="1"/>
  <c r="P14" i="1"/>
  <c r="M14" i="1"/>
  <c r="K14" i="1"/>
  <c r="H14" i="1"/>
  <c r="F14" i="1"/>
  <c r="C14" i="1"/>
  <c r="AE13" i="1"/>
  <c r="AE22" i="1" s="1"/>
  <c r="AB13" i="1"/>
  <c r="Z13" i="1"/>
  <c r="W13" i="1"/>
  <c r="W22" i="1" s="1"/>
  <c r="U13" i="1"/>
  <c r="R13" i="1"/>
  <c r="R22" i="1" s="1"/>
  <c r="P13" i="1"/>
  <c r="P22" i="1" s="1"/>
  <c r="M13" i="1"/>
  <c r="M22" i="1" s="1"/>
  <c r="K13" i="1"/>
  <c r="H13" i="1"/>
  <c r="F13" i="1"/>
  <c r="F22" i="1" s="1"/>
  <c r="C13" i="1"/>
  <c r="C22" i="1" s="1"/>
  <c r="R22" i="4" l="1"/>
  <c r="AB22" i="4"/>
  <c r="H22" i="4"/>
  <c r="H20" i="5"/>
  <c r="AB22" i="1"/>
  <c r="U22" i="4"/>
  <c r="AE22" i="4"/>
  <c r="P22" i="5"/>
  <c r="K22" i="1"/>
  <c r="U22" i="1"/>
  <c r="R22" i="5"/>
  <c r="H22" i="5"/>
  <c r="W18" i="5"/>
  <c r="W22" i="5" s="1"/>
  <c r="Z18" i="5"/>
  <c r="Z22" i="5" s="1"/>
  <c r="W18" i="4"/>
  <c r="W22" i="4" s="1"/>
  <c r="Z18" i="4"/>
  <c r="Z22" i="4" s="1"/>
  <c r="Z18" i="1"/>
  <c r="Z22" i="1" s="1"/>
  <c r="H19" i="1"/>
  <c r="H22" i="1" s="1"/>
  <c r="B16" i="7"/>
  <c r="D16" i="7"/>
  <c r="J21" i="7"/>
  <c r="E21" i="7"/>
  <c r="F21" i="7" s="1"/>
  <c r="O21" i="7"/>
  <c r="P21" i="7" s="1"/>
  <c r="T21" i="7"/>
  <c r="Y21" i="7"/>
  <c r="Z21" i="7" s="1"/>
  <c r="AD21" i="7"/>
  <c r="E13" i="7"/>
  <c r="F13" i="7" s="1"/>
  <c r="J13" i="7"/>
  <c r="O13" i="7"/>
  <c r="T13" i="7"/>
  <c r="Y13" i="7"/>
  <c r="Z13" i="7" s="1"/>
  <c r="AD13" i="7"/>
  <c r="E20" i="7"/>
  <c r="J20" i="7"/>
  <c r="O20" i="7"/>
  <c r="AD20" i="7"/>
  <c r="T20" i="7"/>
  <c r="U20" i="7" s="1"/>
  <c r="Y20" i="7"/>
  <c r="J14" i="7"/>
  <c r="K14" i="7" s="1"/>
  <c r="O14" i="7"/>
  <c r="E14" i="7"/>
  <c r="T14" i="7"/>
  <c r="Y14" i="7"/>
  <c r="Z14" i="7" s="1"/>
  <c r="AD14" i="7"/>
  <c r="J15" i="7"/>
  <c r="O15" i="7"/>
  <c r="P15" i="7" s="1"/>
  <c r="E15" i="7"/>
  <c r="F15" i="7" s="1"/>
  <c r="T15" i="7"/>
  <c r="Y15" i="7"/>
  <c r="AD15" i="7"/>
  <c r="AE15" i="7" s="1"/>
  <c r="J16" i="7"/>
  <c r="K16" i="7" s="1"/>
  <c r="O16" i="7"/>
  <c r="E16" i="7"/>
  <c r="F16" i="7" s="1"/>
  <c r="T16" i="7"/>
  <c r="Y16" i="7"/>
  <c r="Z16" i="7" s="1"/>
  <c r="AD16" i="7"/>
  <c r="AE16" i="7" s="1"/>
  <c r="J17" i="7"/>
  <c r="O17" i="7"/>
  <c r="E17" i="7"/>
  <c r="T17" i="7"/>
  <c r="U17" i="7" s="1"/>
  <c r="Y17" i="7"/>
  <c r="AD17" i="7"/>
  <c r="J18" i="7"/>
  <c r="O18" i="7"/>
  <c r="AD18" i="7"/>
  <c r="E18" i="7"/>
  <c r="T18" i="7"/>
  <c r="U18" i="7" s="1"/>
  <c r="Y18" i="7"/>
  <c r="Z18" i="7" s="1"/>
  <c r="J19" i="7"/>
  <c r="O19" i="7"/>
  <c r="P19" i="7" s="1"/>
  <c r="AD19" i="7"/>
  <c r="AE19" i="7" s="1"/>
  <c r="E19" i="7"/>
  <c r="T19" i="7"/>
  <c r="Y19" i="7"/>
  <c r="I21" i="7"/>
  <c r="D21" i="7"/>
  <c r="N21" i="7"/>
  <c r="S21" i="7"/>
  <c r="X21" i="7"/>
  <c r="AC21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1" i="7"/>
  <c r="H21" i="7" s="1"/>
  <c r="B21" i="7"/>
  <c r="L21" i="7"/>
  <c r="M21" i="7" s="1"/>
  <c r="Q21" i="7"/>
  <c r="R21" i="7" s="1"/>
  <c r="V21" i="7"/>
  <c r="W21" i="7" s="1"/>
  <c r="AA21" i="7"/>
  <c r="G16" i="7"/>
  <c r="H16" i="7" s="1"/>
  <c r="L16" i="7"/>
  <c r="M16" i="7" s="1"/>
  <c r="Q16" i="7"/>
  <c r="R16" i="7" s="1"/>
  <c r="V16" i="7"/>
  <c r="W16" i="7" s="1"/>
  <c r="AA16" i="7"/>
  <c r="AB16" i="7" s="1"/>
  <c r="B13" i="7"/>
  <c r="C13" i="7" s="1"/>
  <c r="G13" i="7"/>
  <c r="L13" i="7"/>
  <c r="M13" i="7" s="1"/>
  <c r="Q13" i="7"/>
  <c r="V13" i="7"/>
  <c r="W13" i="7" s="1"/>
  <c r="AA13" i="7"/>
  <c r="AB13" i="7" s="1"/>
  <c r="B20" i="7"/>
  <c r="C20" i="7" s="1"/>
  <c r="G20" i="7"/>
  <c r="L20" i="7"/>
  <c r="AA20" i="7"/>
  <c r="Q20" i="7"/>
  <c r="R20" i="7" s="1"/>
  <c r="V20" i="7"/>
  <c r="G14" i="7"/>
  <c r="H14" i="7" s="1"/>
  <c r="L14" i="7"/>
  <c r="B14" i="7"/>
  <c r="C14" i="7" s="1"/>
  <c r="Q14" i="7"/>
  <c r="V14" i="7"/>
  <c r="W14" i="7" s="1"/>
  <c r="AA14" i="7"/>
  <c r="G15" i="7"/>
  <c r="H15" i="7" s="1"/>
  <c r="L15" i="7"/>
  <c r="B15" i="7"/>
  <c r="Q15" i="7"/>
  <c r="R15" i="7" s="1"/>
  <c r="V15" i="7"/>
  <c r="W15" i="7" s="1"/>
  <c r="AA15" i="7"/>
  <c r="G17" i="7"/>
  <c r="B35" i="7" s="1"/>
  <c r="C35" i="7" s="1"/>
  <c r="L17" i="7"/>
  <c r="M17" i="7" s="1"/>
  <c r="B17" i="7"/>
  <c r="C17" i="7" s="1"/>
  <c r="Q17" i="7"/>
  <c r="R17" i="7" s="1"/>
  <c r="V17" i="7"/>
  <c r="W17" i="7" s="1"/>
  <c r="AA17" i="7"/>
  <c r="AB17" i="7" s="1"/>
  <c r="G18" i="7"/>
  <c r="L18" i="7"/>
  <c r="AA18" i="7"/>
  <c r="B18" i="7"/>
  <c r="C18" i="7" s="1"/>
  <c r="Q18" i="7"/>
  <c r="V18" i="7"/>
  <c r="G19" i="7"/>
  <c r="L19" i="7"/>
  <c r="M19" i="7" s="1"/>
  <c r="AA19" i="7"/>
  <c r="B19" i="7"/>
  <c r="Q19" i="7"/>
  <c r="R19" i="7" s="1"/>
  <c r="V19" i="7"/>
  <c r="W19" i="7" s="1"/>
  <c r="AE21" i="7"/>
  <c r="AB19" i="7"/>
  <c r="AE17" i="7"/>
  <c r="AB15" i="7"/>
  <c r="AE14" i="7"/>
  <c r="AB14" i="7"/>
  <c r="Z20" i="7"/>
  <c r="W20" i="7"/>
  <c r="W18" i="7"/>
  <c r="Z17" i="7"/>
  <c r="Z15" i="7"/>
  <c r="U21" i="7"/>
  <c r="U19" i="7"/>
  <c r="R18" i="7"/>
  <c r="U16" i="7"/>
  <c r="U15" i="7"/>
  <c r="U14" i="7"/>
  <c r="R14" i="7"/>
  <c r="P17" i="7"/>
  <c r="P16" i="7"/>
  <c r="M15" i="7"/>
  <c r="P14" i="7"/>
  <c r="M14" i="7"/>
  <c r="U13" i="7"/>
  <c r="P13" i="7"/>
  <c r="K15" i="7"/>
  <c r="K17" i="7"/>
  <c r="K21" i="7"/>
  <c r="F14" i="7"/>
  <c r="F18" i="7"/>
  <c r="F19" i="7"/>
  <c r="F20" i="7"/>
  <c r="C19" i="7"/>
  <c r="C21" i="7"/>
  <c r="J22" i="6"/>
  <c r="O33" i="6" s="1"/>
  <c r="E22" i="6"/>
  <c r="O32" i="6" s="1"/>
  <c r="O22" i="6"/>
  <c r="O34" i="6" s="1"/>
  <c r="Y22" i="6"/>
  <c r="O36" i="6" s="1"/>
  <c r="T22" i="6"/>
  <c r="O35" i="6" s="1"/>
  <c r="P35" i="6" s="1"/>
  <c r="AD22" i="6"/>
  <c r="O37" i="6" s="1"/>
  <c r="P37" i="6" s="1"/>
  <c r="I22" i="6"/>
  <c r="N33" i="6" s="1"/>
  <c r="D22" i="6"/>
  <c r="N32" i="6" s="1"/>
  <c r="N22" i="6"/>
  <c r="N34" i="6" s="1"/>
  <c r="X22" i="6"/>
  <c r="N36" i="6" s="1"/>
  <c r="S22" i="6"/>
  <c r="N35" i="6" s="1"/>
  <c r="AC22" i="6"/>
  <c r="N37" i="6" s="1"/>
  <c r="G22" i="6"/>
  <c r="L33" i="6" s="1"/>
  <c r="B22" i="6"/>
  <c r="L32" i="6" s="1"/>
  <c r="L22" i="6"/>
  <c r="L34" i="6" s="1"/>
  <c r="V22" i="6"/>
  <c r="L36" i="6" s="1"/>
  <c r="Q22" i="6"/>
  <c r="L35" i="6" s="1"/>
  <c r="M35" i="6" s="1"/>
  <c r="AA22" i="6"/>
  <c r="L37" i="6" s="1"/>
  <c r="M37" i="6" s="1"/>
  <c r="E40" i="6"/>
  <c r="E32" i="6"/>
  <c r="F32" i="6" s="1"/>
  <c r="E33" i="6"/>
  <c r="E34" i="6"/>
  <c r="E35" i="6"/>
  <c r="E36" i="6"/>
  <c r="F36" i="6" s="1"/>
  <c r="E37" i="6"/>
  <c r="E38" i="6"/>
  <c r="E39" i="6"/>
  <c r="F33" i="6"/>
  <c r="F34" i="6"/>
  <c r="F35" i="6"/>
  <c r="F38" i="6"/>
  <c r="F40" i="6"/>
  <c r="D40" i="6"/>
  <c r="D32" i="6"/>
  <c r="D33" i="6"/>
  <c r="D34" i="6"/>
  <c r="D35" i="6"/>
  <c r="D36" i="6"/>
  <c r="D37" i="6"/>
  <c r="D38" i="6"/>
  <c r="D39" i="6"/>
  <c r="B40" i="6"/>
  <c r="B32" i="6"/>
  <c r="B33" i="6"/>
  <c r="B34" i="6"/>
  <c r="B35" i="6"/>
  <c r="B36" i="6"/>
  <c r="B37" i="6"/>
  <c r="B38" i="6"/>
  <c r="C38" i="6" s="1"/>
  <c r="B39" i="6"/>
  <c r="C32" i="6"/>
  <c r="C33" i="6"/>
  <c r="C36" i="6"/>
  <c r="C40" i="6"/>
  <c r="AE13" i="6"/>
  <c r="AE14" i="6"/>
  <c r="AE15" i="6"/>
  <c r="AE22" i="6" s="1"/>
  <c r="AE16" i="6"/>
  <c r="AE17" i="6"/>
  <c r="AE18" i="6"/>
  <c r="AE19" i="6"/>
  <c r="AE20" i="6"/>
  <c r="AE21" i="6"/>
  <c r="AB13" i="6"/>
  <c r="AB14" i="6"/>
  <c r="AB15" i="6"/>
  <c r="AB16" i="6"/>
  <c r="AB17" i="6"/>
  <c r="AB18" i="6"/>
  <c r="AB19" i="6"/>
  <c r="AB20" i="6"/>
  <c r="AB21" i="6"/>
  <c r="AB22" i="6"/>
  <c r="Z13" i="6"/>
  <c r="Z14" i="6"/>
  <c r="Z15" i="6"/>
  <c r="Z22" i="6" s="1"/>
  <c r="Z16" i="6"/>
  <c r="Z17" i="6"/>
  <c r="Z18" i="6"/>
  <c r="Z19" i="6"/>
  <c r="Z20" i="6"/>
  <c r="Z21" i="6"/>
  <c r="W13" i="6"/>
  <c r="W14" i="6"/>
  <c r="W22" i="6" s="1"/>
  <c r="W15" i="6"/>
  <c r="W16" i="6"/>
  <c r="W17" i="6"/>
  <c r="W18" i="6"/>
  <c r="W19" i="6"/>
  <c r="W20" i="6"/>
  <c r="W21" i="6"/>
  <c r="U13" i="6"/>
  <c r="U14" i="6"/>
  <c r="U15" i="6"/>
  <c r="U22" i="6" s="1"/>
  <c r="U16" i="6"/>
  <c r="U17" i="6"/>
  <c r="U18" i="6"/>
  <c r="U19" i="6"/>
  <c r="U20" i="6"/>
  <c r="U21" i="6"/>
  <c r="R13" i="6"/>
  <c r="R14" i="6"/>
  <c r="R15" i="6"/>
  <c r="R16" i="6"/>
  <c r="R17" i="6"/>
  <c r="R18" i="6"/>
  <c r="R22" i="6" s="1"/>
  <c r="R19" i="6"/>
  <c r="R20" i="6"/>
  <c r="R21" i="6"/>
  <c r="P13" i="6"/>
  <c r="P14" i="6"/>
  <c r="P15" i="6"/>
  <c r="P16" i="6"/>
  <c r="P18" i="6"/>
  <c r="P19" i="6"/>
  <c r="P20" i="6"/>
  <c r="P21" i="6"/>
  <c r="M13" i="6"/>
  <c r="M14" i="6"/>
  <c r="M15" i="6"/>
  <c r="M16" i="6"/>
  <c r="M18" i="6"/>
  <c r="M19" i="6"/>
  <c r="M20" i="6"/>
  <c r="M21" i="6"/>
  <c r="K13" i="6"/>
  <c r="K14" i="6"/>
  <c r="K15" i="6"/>
  <c r="K16" i="6"/>
  <c r="K17" i="6"/>
  <c r="K19" i="6"/>
  <c r="K21" i="6"/>
  <c r="H13" i="6"/>
  <c r="H14" i="6"/>
  <c r="H15" i="6"/>
  <c r="H16" i="6"/>
  <c r="H17" i="6"/>
  <c r="H19" i="6"/>
  <c r="H21" i="6"/>
  <c r="F13" i="6"/>
  <c r="F14" i="6"/>
  <c r="F15" i="6"/>
  <c r="F16" i="6"/>
  <c r="F17" i="6"/>
  <c r="F18" i="6"/>
  <c r="F22" i="6" s="1"/>
  <c r="F19" i="6"/>
  <c r="F20" i="6"/>
  <c r="F21" i="6"/>
  <c r="C13" i="6"/>
  <c r="C14" i="6"/>
  <c r="C17" i="6"/>
  <c r="C18" i="6"/>
  <c r="C19" i="6"/>
  <c r="C20" i="6"/>
  <c r="C21" i="6"/>
  <c r="O37" i="5"/>
  <c r="P37" i="5" s="1"/>
  <c r="N37" i="5"/>
  <c r="L37" i="5"/>
  <c r="M37" i="5"/>
  <c r="O32" i="5"/>
  <c r="O33" i="5"/>
  <c r="O34" i="5"/>
  <c r="O35" i="5"/>
  <c r="P35" i="5" s="1"/>
  <c r="O36" i="5"/>
  <c r="N32" i="5"/>
  <c r="N33" i="5"/>
  <c r="N34" i="5"/>
  <c r="N35" i="5"/>
  <c r="N36" i="5"/>
  <c r="L32" i="5"/>
  <c r="L33" i="5"/>
  <c r="L34" i="5"/>
  <c r="L35" i="5"/>
  <c r="L36" i="5"/>
  <c r="M32" i="5"/>
  <c r="M35" i="5"/>
  <c r="E32" i="5"/>
  <c r="E33" i="5"/>
  <c r="F33" i="5" s="1"/>
  <c r="E34" i="5"/>
  <c r="F34" i="5" s="1"/>
  <c r="E39" i="5"/>
  <c r="E37" i="5"/>
  <c r="E38" i="5"/>
  <c r="F38" i="5" s="1"/>
  <c r="E40" i="5"/>
  <c r="F40" i="5" s="1"/>
  <c r="E35" i="5"/>
  <c r="E36" i="5"/>
  <c r="F32" i="5"/>
  <c r="F35" i="5"/>
  <c r="F36" i="5"/>
  <c r="D32" i="5"/>
  <c r="D33" i="5"/>
  <c r="D34" i="5"/>
  <c r="D41" i="5" s="1"/>
  <c r="D39" i="5"/>
  <c r="D37" i="5"/>
  <c r="D38" i="5"/>
  <c r="D40" i="5"/>
  <c r="D35" i="5"/>
  <c r="D36" i="5"/>
  <c r="B32" i="5"/>
  <c r="B33" i="5"/>
  <c r="B34" i="5"/>
  <c r="B39" i="5"/>
  <c r="B40" i="5"/>
  <c r="C40" i="5" s="1"/>
  <c r="B37" i="5"/>
  <c r="B38" i="5"/>
  <c r="B35" i="5"/>
  <c r="C35" i="5" s="1"/>
  <c r="B36" i="5"/>
  <c r="C36" i="5" s="1"/>
  <c r="C33" i="5"/>
  <c r="C34" i="5"/>
  <c r="C38" i="5"/>
  <c r="E40" i="4"/>
  <c r="F40" i="4" s="1"/>
  <c r="E32" i="4"/>
  <c r="E33" i="4"/>
  <c r="E34" i="4"/>
  <c r="E35" i="4"/>
  <c r="F35" i="4" s="1"/>
  <c r="E36" i="4"/>
  <c r="F36" i="4" s="1"/>
  <c r="E37" i="4"/>
  <c r="E38" i="4"/>
  <c r="E39" i="4"/>
  <c r="D40" i="4"/>
  <c r="B40" i="4"/>
  <c r="C40" i="4" s="1"/>
  <c r="B32" i="4"/>
  <c r="B33" i="4"/>
  <c r="B34" i="4"/>
  <c r="C34" i="4" s="1"/>
  <c r="B35" i="4"/>
  <c r="C35" i="4" s="1"/>
  <c r="B36" i="4"/>
  <c r="B37" i="4"/>
  <c r="B38" i="4"/>
  <c r="C38" i="4" s="1"/>
  <c r="B39" i="4"/>
  <c r="O32" i="4"/>
  <c r="O33" i="4"/>
  <c r="O34" i="4"/>
  <c r="O35" i="4"/>
  <c r="P35" i="4" s="1"/>
  <c r="O36" i="4"/>
  <c r="O37" i="4"/>
  <c r="P37" i="4" s="1"/>
  <c r="N32" i="4"/>
  <c r="N33" i="4"/>
  <c r="N34" i="4"/>
  <c r="N35" i="4"/>
  <c r="N36" i="4"/>
  <c r="N37" i="4"/>
  <c r="L32" i="4"/>
  <c r="M32" i="4" s="1"/>
  <c r="L33" i="4"/>
  <c r="L34" i="4"/>
  <c r="L35" i="4"/>
  <c r="M35" i="4" s="1"/>
  <c r="L36" i="4"/>
  <c r="L37" i="4"/>
  <c r="M37" i="4"/>
  <c r="F33" i="4"/>
  <c r="F34" i="4"/>
  <c r="F38" i="4"/>
  <c r="D32" i="4"/>
  <c r="D33" i="4"/>
  <c r="D34" i="4"/>
  <c r="D35" i="4"/>
  <c r="D36" i="4"/>
  <c r="D37" i="4"/>
  <c r="D38" i="4"/>
  <c r="D39" i="4"/>
  <c r="C36" i="4"/>
  <c r="O33" i="1"/>
  <c r="O34" i="1"/>
  <c r="O32" i="1"/>
  <c r="O38" i="1" s="1"/>
  <c r="O36" i="1"/>
  <c r="O35" i="1"/>
  <c r="O37" i="1"/>
  <c r="P37" i="1" s="1"/>
  <c r="P32" i="1"/>
  <c r="P35" i="1"/>
  <c r="N33" i="1"/>
  <c r="N34" i="1"/>
  <c r="N32" i="1"/>
  <c r="N36" i="1"/>
  <c r="N35" i="1"/>
  <c r="N37" i="1"/>
  <c r="L32" i="1"/>
  <c r="M32" i="1" s="1"/>
  <c r="L33" i="1"/>
  <c r="L34" i="1"/>
  <c r="L36" i="1"/>
  <c r="L35" i="1"/>
  <c r="M35" i="1" s="1"/>
  <c r="L37" i="1"/>
  <c r="M37" i="1" s="1"/>
  <c r="E40" i="1"/>
  <c r="F40" i="1" s="1"/>
  <c r="E32" i="1"/>
  <c r="F32" i="1" s="1"/>
  <c r="E39" i="1"/>
  <c r="E33" i="1"/>
  <c r="E34" i="1"/>
  <c r="F34" i="1" s="1"/>
  <c r="E35" i="1"/>
  <c r="F35" i="1" s="1"/>
  <c r="E36" i="1"/>
  <c r="F36" i="1" s="1"/>
  <c r="E37" i="1"/>
  <c r="E38" i="1"/>
  <c r="F33" i="1"/>
  <c r="D40" i="1"/>
  <c r="D32" i="1"/>
  <c r="D39" i="1"/>
  <c r="D33" i="1"/>
  <c r="D34" i="1"/>
  <c r="D35" i="1"/>
  <c r="D36" i="1"/>
  <c r="D37" i="1"/>
  <c r="D38" i="1"/>
  <c r="B40" i="1"/>
  <c r="B32" i="1"/>
  <c r="B39" i="1"/>
  <c r="B33" i="1"/>
  <c r="C33" i="1" s="1"/>
  <c r="B34" i="1"/>
  <c r="B35" i="1"/>
  <c r="C35" i="1" s="1"/>
  <c r="B36" i="1"/>
  <c r="C36" i="1" s="1"/>
  <c r="B37" i="1"/>
  <c r="B38" i="1"/>
  <c r="C32" i="1"/>
  <c r="C34" i="1"/>
  <c r="C40" i="1"/>
  <c r="K18" i="6" l="1"/>
  <c r="H18" i="6"/>
  <c r="P22" i="6"/>
  <c r="M22" i="6"/>
  <c r="K20" i="6"/>
  <c r="K22" i="6" s="1"/>
  <c r="D41" i="6"/>
  <c r="H20" i="6"/>
  <c r="H22" i="6"/>
  <c r="N38" i="6"/>
  <c r="O38" i="6"/>
  <c r="P33" i="6" s="1"/>
  <c r="P32" i="6"/>
  <c r="N38" i="4"/>
  <c r="B41" i="4"/>
  <c r="C32" i="4" s="1"/>
  <c r="F39" i="4"/>
  <c r="B41" i="5"/>
  <c r="C37" i="5" s="1"/>
  <c r="O38" i="4"/>
  <c r="P34" i="4" s="1"/>
  <c r="C39" i="5"/>
  <c r="N38" i="5"/>
  <c r="E35" i="7"/>
  <c r="F35" i="7" s="1"/>
  <c r="E41" i="6"/>
  <c r="F39" i="6" s="1"/>
  <c r="D41" i="4"/>
  <c r="E41" i="4"/>
  <c r="O38" i="5"/>
  <c r="P36" i="5" s="1"/>
  <c r="C16" i="6"/>
  <c r="B41" i="6"/>
  <c r="C34" i="6" s="1"/>
  <c r="L38" i="6"/>
  <c r="M32" i="6" s="1"/>
  <c r="C15" i="6"/>
  <c r="F37" i="5"/>
  <c r="F41" i="5" s="1"/>
  <c r="P34" i="5"/>
  <c r="P33" i="5"/>
  <c r="M33" i="5"/>
  <c r="E41" i="5"/>
  <c r="F39" i="5" s="1"/>
  <c r="L38" i="5"/>
  <c r="M36" i="5" s="1"/>
  <c r="C32" i="5"/>
  <c r="P32" i="5"/>
  <c r="H17" i="7"/>
  <c r="AA22" i="7"/>
  <c r="L35" i="7" s="1"/>
  <c r="T22" i="7"/>
  <c r="O34" i="7" s="1"/>
  <c r="P34" i="7" s="1"/>
  <c r="D39" i="7"/>
  <c r="Y22" i="7"/>
  <c r="O36" i="7" s="1"/>
  <c r="P36" i="7" s="1"/>
  <c r="E36" i="7"/>
  <c r="C39" i="4"/>
  <c r="F32" i="4"/>
  <c r="F37" i="4"/>
  <c r="L38" i="4"/>
  <c r="M33" i="4" s="1"/>
  <c r="P32" i="4"/>
  <c r="C33" i="4"/>
  <c r="AB21" i="7"/>
  <c r="B31" i="7"/>
  <c r="E38" i="7"/>
  <c r="AD22" i="7"/>
  <c r="O35" i="7" s="1"/>
  <c r="J22" i="7"/>
  <c r="E22" i="7"/>
  <c r="O31" i="7" s="1"/>
  <c r="P31" i="7" s="1"/>
  <c r="U22" i="7"/>
  <c r="D38" i="7"/>
  <c r="X22" i="7"/>
  <c r="N36" i="7" s="1"/>
  <c r="O22" i="7"/>
  <c r="O33" i="7" s="1"/>
  <c r="B22" i="7"/>
  <c r="C16" i="7" s="1"/>
  <c r="D36" i="7"/>
  <c r="AC22" i="7"/>
  <c r="N35" i="7" s="1"/>
  <c r="N22" i="7"/>
  <c r="N33" i="7" s="1"/>
  <c r="S22" i="7"/>
  <c r="N34" i="7" s="1"/>
  <c r="I22" i="7"/>
  <c r="N32" i="7" s="1"/>
  <c r="AE20" i="7"/>
  <c r="P20" i="7"/>
  <c r="E41" i="1"/>
  <c r="F37" i="1" s="1"/>
  <c r="F41" i="1" s="1"/>
  <c r="N38" i="1"/>
  <c r="F17" i="7"/>
  <c r="F22" i="7" s="1"/>
  <c r="R13" i="7"/>
  <c r="R22" i="7" s="1"/>
  <c r="L22" i="7"/>
  <c r="M18" i="7" s="1"/>
  <c r="B37" i="7"/>
  <c r="W22" i="7"/>
  <c r="B32" i="7"/>
  <c r="C32" i="7" s="1"/>
  <c r="D32" i="7"/>
  <c r="D31" i="7"/>
  <c r="E37" i="7"/>
  <c r="E33" i="7"/>
  <c r="F33" i="7" s="1"/>
  <c r="F38" i="1"/>
  <c r="F39" i="1"/>
  <c r="AE13" i="7"/>
  <c r="Z19" i="7"/>
  <c r="Z22" i="7" s="1"/>
  <c r="Q22" i="7"/>
  <c r="L34" i="7" s="1"/>
  <c r="M34" i="7" s="1"/>
  <c r="V22" i="7"/>
  <c r="L36" i="7" s="1"/>
  <c r="M36" i="7" s="1"/>
  <c r="B39" i="7"/>
  <c r="C39" i="7" s="1"/>
  <c r="D33" i="7"/>
  <c r="E39" i="7"/>
  <c r="F39" i="7" s="1"/>
  <c r="B33" i="7"/>
  <c r="B34" i="7"/>
  <c r="E34" i="7"/>
  <c r="F34" i="7" s="1"/>
  <c r="D41" i="1"/>
  <c r="D22" i="7"/>
  <c r="N31" i="7" s="1"/>
  <c r="D35" i="7"/>
  <c r="D34" i="7"/>
  <c r="AE18" i="7"/>
  <c r="E32" i="7"/>
  <c r="F32" i="7" s="1"/>
  <c r="E31" i="7"/>
  <c r="B36" i="7"/>
  <c r="L38" i="1"/>
  <c r="M36" i="1" s="1"/>
  <c r="G22" i="7"/>
  <c r="H13" i="7" s="1"/>
  <c r="P34" i="1"/>
  <c r="P36" i="1"/>
  <c r="P33" i="1"/>
  <c r="P38" i="1" s="1"/>
  <c r="B41" i="1"/>
  <c r="B38" i="7"/>
  <c r="D37" i="7"/>
  <c r="P22" i="7" l="1"/>
  <c r="P18" i="7"/>
  <c r="F37" i="6"/>
  <c r="F41" i="6" s="1"/>
  <c r="C37" i="6"/>
  <c r="AE22" i="7"/>
  <c r="P36" i="6"/>
  <c r="AB20" i="7"/>
  <c r="AB18" i="7"/>
  <c r="M36" i="6"/>
  <c r="P34" i="6"/>
  <c r="M34" i="6"/>
  <c r="P38" i="6"/>
  <c r="M33" i="6"/>
  <c r="C39" i="6"/>
  <c r="M36" i="4"/>
  <c r="C41" i="5"/>
  <c r="P38" i="5"/>
  <c r="M34" i="4"/>
  <c r="M38" i="4" s="1"/>
  <c r="P36" i="4"/>
  <c r="C37" i="4"/>
  <c r="C41" i="4" s="1"/>
  <c r="M34" i="5"/>
  <c r="M38" i="5" s="1"/>
  <c r="P33" i="4"/>
  <c r="P38" i="4" s="1"/>
  <c r="C22" i="6"/>
  <c r="C35" i="6"/>
  <c r="L31" i="7"/>
  <c r="C15" i="7"/>
  <c r="C22" i="7" s="1"/>
  <c r="B40" i="7"/>
  <c r="C36" i="7" s="1"/>
  <c r="O32" i="7"/>
  <c r="O37" i="7" s="1"/>
  <c r="K18" i="7"/>
  <c r="D40" i="7"/>
  <c r="N37" i="7"/>
  <c r="E40" i="7"/>
  <c r="F38" i="7" s="1"/>
  <c r="AB22" i="7"/>
  <c r="F41" i="4"/>
  <c r="K20" i="7"/>
  <c r="K13" i="7"/>
  <c r="K19" i="7"/>
  <c r="C37" i="1"/>
  <c r="C38" i="1"/>
  <c r="L32" i="7"/>
  <c r="H19" i="7"/>
  <c r="M20" i="7"/>
  <c r="M22" i="7" s="1"/>
  <c r="L33" i="7"/>
  <c r="H20" i="7"/>
  <c r="H18" i="7"/>
  <c r="M33" i="1"/>
  <c r="M34" i="1"/>
  <c r="C39" i="1"/>
  <c r="M38" i="6" l="1"/>
  <c r="C41" i="6"/>
  <c r="F36" i="7"/>
  <c r="C37" i="7"/>
  <c r="C38" i="7"/>
  <c r="C33" i="7"/>
  <c r="C31" i="7"/>
  <c r="C34" i="7"/>
  <c r="M31" i="7"/>
  <c r="H22" i="7"/>
  <c r="K22" i="7"/>
  <c r="F37" i="7"/>
  <c r="F31" i="7"/>
  <c r="C41" i="1"/>
  <c r="L37" i="7"/>
  <c r="M38" i="1"/>
  <c r="P35" i="7"/>
  <c r="P33" i="7"/>
  <c r="P32" i="7"/>
  <c r="C40" i="7" l="1"/>
  <c r="F40" i="7"/>
  <c r="M35" i="7"/>
  <c r="M32" i="7"/>
  <c r="M33" i="7"/>
  <c r="P37" i="7"/>
  <c r="M37" i="7" l="1"/>
</calcChain>
</file>

<file path=xl/sharedStrings.xml><?xml version="1.0" encoding="utf-8"?>
<sst xmlns="http://schemas.openxmlformats.org/spreadsheetml/2006/main" count="430" uniqueCount="52">
  <si>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</si>
  <si>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</si>
  <si>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</si>
  <si>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</si>
  <si>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</si>
  <si>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</si>
  <si>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</si>
  <si>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</si>
  <si>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</si>
  <si>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</si>
  <si>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</si>
  <si>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</si>
  <si>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</si>
  <si>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</si>
  <si>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</si>
  <si>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</si>
  <si>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</si>
  <si>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</si>
  <si>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</si>
  <si>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</si>
  <si>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</si>
  <si>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</si>
  <si>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</si>
  <si>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</si>
  <si>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</si>
  <si>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</si>
  <si>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</si>
  <si>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</si>
  <si>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</si>
  <si>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</si>
  <si>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</si>
  <si>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</si>
  <si>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Negociat sense publicitat</t>
  </si>
  <si>
    <t>Concessions de Serveis</t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</si>
  <si>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</si>
  <si>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</si>
  <si>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</si>
  <si>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</si>
  <si>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</si>
  <si>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</si>
  <si>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t>Designació de Formadors</t>
  </si>
  <si>
    <t>Designació de formadors</t>
  </si>
  <si>
    <t>1 de gener a 31 de març de 2019</t>
  </si>
  <si>
    <t>1 d'abril a 30 de juny de 2019</t>
  </si>
  <si>
    <t>1 de juliol a 30 de setembre de 2019</t>
  </si>
  <si>
    <t>1 d'octubre a 31 de desembre de 2019</t>
  </si>
  <si>
    <t>1 de gener a 31 de desembre de 2019</t>
  </si>
  <si>
    <t>ANY 2019</t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</si>
  <si>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</t>
    </r>
    <r>
      <rPr>
        <b/>
        <sz val="10"/>
        <rFont val="Arial"/>
        <family val="2"/>
      </rPr>
      <t xml:space="preserve">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</si>
  <si>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</t>
    </r>
    <r>
      <rPr>
        <b/>
        <sz val="10"/>
        <rFont val="Arial"/>
        <family val="2"/>
      </rPr>
      <t xml:space="preserve">   Trimestralment, però, s'informarà de la despesa efectuada. </t>
    </r>
  </si>
  <si>
    <r>
      <t xml:space="preserve"> </t>
    </r>
    <r>
      <rPr>
        <b/>
        <sz val="10"/>
        <color rgb="FFFF0000"/>
        <rFont val="Arial"/>
        <family val="2"/>
      </rPr>
      <t xml:space="preserve">* </t>
    </r>
    <r>
      <rPr>
        <b/>
        <sz val="10"/>
        <color theme="1"/>
        <rFont val="Arial"/>
        <family val="2"/>
      </rPr>
      <t xml:space="preserve">La informació sobre el nombre de contractes menors derivats d'una autorització genèrica de despesa, es publica un cop finalitzat l'any corresponent, tal  i com preveu la base vint-i-setena, punt 1 apartat e) de les bases d'execució 2018 de l'Ajuntament de Barcelona
   (vid. </t>
    </r>
    <r>
      <rPr>
        <b/>
        <sz val="10"/>
        <color rgb="FF0070C0"/>
        <rFont val="Arial"/>
        <family val="2"/>
      </rPr>
      <t>http://ajuntament.barcelona.cat/pressupostos2018/docs/Llibre-Verd-projecte-Pressupost-2018.pdf</t>
    </r>
    <r>
      <rPr>
        <b/>
        <sz val="10"/>
        <color theme="1"/>
        <rFont val="Arial"/>
        <family val="2"/>
      </rPr>
      <t xml:space="preserve">)
   Conjuntament es facilita l'acumulatiu trimestral de despesa efectuada. </t>
    </r>
  </si>
  <si>
    <t>CONSORCI DE L'AUDITORI I L'ORQUESTRA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</si>
</sst>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9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5" fillId="0" borderId="1" xfId="1" applyNumberFormat="1" applyFont="1" applyBorder="1" applyAlignment="1" applyProtection="1">
      <alignment horizontal="center" vertical="center"/>
    </xf>
    <xf numFmtId="10" fontId="25" fillId="0" borderId="6" xfId="0" applyNumberFormat="1" applyFont="1" applyBorder="1" applyAlignment="1" applyProtection="1">
      <alignment horizontal="center" vertical="center"/>
    </xf>
    <xf numFmtId="3" fontId="25" fillId="0" borderId="8" xfId="0" applyNumberFormat="1" applyFont="1" applyBorder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 applyProtection="1">
      <alignment horizontal="right" vertical="center"/>
      <protection locked="0"/>
    </xf>
    <xf numFmtId="165" fontId="25" fillId="0" borderId="2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quotePrefix="1" applyNumberFormat="1" applyFont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2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5" fillId="2" borderId="35" xfId="0" applyFont="1" applyFill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horizontal="right" vertical="center"/>
    </xf>
    <xf numFmtId="165" fontId="25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5" fillId="2" borderId="9" xfId="0" applyFont="1" applyFill="1" applyBorder="1" applyAlignment="1" applyProtection="1">
      <alignment vertical="center"/>
    </xf>
    <xf numFmtId="3" fontId="25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2" fillId="9" borderId="10" xfId="0" applyFont="1" applyFill="1" applyBorder="1" applyAlignment="1" applyProtection="1">
      <alignment horizontal="center" vertical="center" wrapText="1"/>
    </xf>
    <xf numFmtId="0" fontId="22" fillId="9" borderId="13" xfId="0" applyFont="1" applyFill="1" applyBorder="1" applyAlignment="1" applyProtection="1">
      <alignment horizontal="center" vertical="center" wrapText="1"/>
    </xf>
    <xf numFmtId="0" fontId="22" fillId="9" borderId="16" xfId="0" applyFont="1" applyFill="1" applyBorder="1" applyAlignment="1" applyProtection="1">
      <alignment horizontal="center" vertical="center" wrapText="1"/>
    </xf>
    <xf numFmtId="0" fontId="23" fillId="9" borderId="19" xfId="0" applyFont="1" applyFill="1" applyBorder="1" applyAlignment="1" applyProtection="1">
      <alignment horizontal="center" vertical="center"/>
    </xf>
    <xf numFmtId="0" fontId="23" fillId="9" borderId="11" xfId="0" applyFont="1" applyFill="1" applyBorder="1" applyAlignment="1" applyProtection="1">
      <alignment horizontal="center" vertical="center"/>
    </xf>
    <xf numFmtId="0" fontId="23" fillId="9" borderId="12" xfId="0" applyFont="1" applyFill="1" applyBorder="1" applyAlignment="1" applyProtection="1">
      <alignment horizontal="center" vertical="center"/>
    </xf>
    <xf numFmtId="0" fontId="23" fillId="9" borderId="20" xfId="0" applyFont="1" applyFill="1" applyBorder="1" applyAlignment="1" applyProtection="1">
      <alignment horizontal="center" vertical="center"/>
    </xf>
    <xf numFmtId="0" fontId="23" fillId="9" borderId="0" xfId="0" applyFont="1" applyFill="1" applyBorder="1" applyAlignment="1" applyProtection="1">
      <alignment horizontal="center" vertical="center"/>
    </xf>
    <xf numFmtId="0" fontId="23" fillId="9" borderId="21" xfId="0" applyFont="1" applyFill="1" applyBorder="1" applyAlignment="1" applyProtection="1">
      <alignment horizontal="center" vertical="center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12" xfId="0" applyFont="1" applyFill="1" applyBorder="1" applyAlignment="1" applyProtection="1">
      <alignment horizontal="center" vertical="center" wrapText="1"/>
    </xf>
    <xf numFmtId="0" fontId="22" fillId="9" borderId="20" xfId="0" applyFont="1" applyFill="1" applyBorder="1" applyAlignment="1" applyProtection="1">
      <alignment horizontal="center" vertical="center" wrapText="1"/>
    </xf>
    <xf numFmtId="0" fontId="22" fillId="9" borderId="21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3" fillId="9" borderId="17" xfId="0" applyFont="1" applyFill="1" applyBorder="1" applyAlignment="1" applyProtection="1">
      <alignment horizontal="center" vertical="center"/>
    </xf>
    <xf numFmtId="0" fontId="23" fillId="9" borderId="14" xfId="0" applyFont="1" applyFill="1" applyBorder="1" applyAlignment="1" applyProtection="1">
      <alignment horizontal="center" vertical="center"/>
    </xf>
    <xf numFmtId="0" fontId="23" fillId="9" borderId="15" xfId="0" applyFont="1" applyFill="1" applyBorder="1" applyAlignment="1" applyProtection="1">
      <alignment horizontal="center" vertical="center"/>
    </xf>
    <xf numFmtId="0" fontId="22" fillId="9" borderId="26" xfId="0" applyFont="1" applyFill="1" applyBorder="1" applyAlignment="1" applyProtection="1">
      <alignment horizontal="center" vertical="center"/>
    </xf>
    <xf numFmtId="0" fontId="22" fillId="9" borderId="27" xfId="0" applyFont="1" applyFill="1" applyBorder="1" applyAlignment="1" applyProtection="1">
      <alignment horizontal="center" vertical="center"/>
    </xf>
    <xf numFmtId="0" fontId="22" fillId="9" borderId="28" xfId="0" applyFont="1" applyFill="1" applyBorder="1" applyAlignment="1" applyProtection="1">
      <alignment horizontal="center" vertical="center"/>
    </xf>
    <xf numFmtId="0" fontId="22" fillId="9" borderId="10" xfId="0" applyFont="1" applyFill="1" applyBorder="1" applyAlignment="1" applyProtection="1">
      <alignment horizontal="left" vertical="center" wrapText="1"/>
    </xf>
    <xf numFmtId="0" fontId="22" fillId="9" borderId="16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'2019 - CONTRACTACIÓ ANUAL'!$B$30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8-4710-8242-2C6EC3B903E5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8-4710-8242-2C6EC3B903E5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58-4710-8242-2C6EC3B903E5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8-4710-8242-2C6EC3B903E5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8-4710-8242-2C6EC3B903E5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58-4710-8242-2C6EC3B903E5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58-4710-8242-2C6EC3B903E5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58-4710-8242-2C6EC3B903E5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58-4710-8242-2C6EC3B903E5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58-4710-8242-2C6EC3B903E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ANUAL'!$A$31:$A$39</c:f>
              <c:strCache>
                <c:ptCount val="9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Designació de formadors</c:v>
                </c:pt>
              </c:strCache>
            </c:strRef>
          </c:cat>
          <c:val>
            <c:numRef>
              <c:f>'2019 - CONTRACTACIÓ ANUAL'!$B$31:$B$39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47</c:v>
                </c:pt>
                <c:pt idx="6">
                  <c:v>1</c:v>
                </c:pt>
                <c:pt idx="7">
                  <c:v>2873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358-4710-8242-2C6EC3B9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'2019 - CONTRACTACIÓ ANUAL'!$E$30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96-4FBD-B193-27B70BFD216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96-4FBD-B193-27B70BFD216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6-4FBD-B193-27B70BFD216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96-4FBD-B193-27B70BFD216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96-4FBD-B193-27B70BFD216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96-4FBD-B193-27B70BFD216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96-4FBD-B193-27B70BFD216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96-4FBD-B193-27B70BFD216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96-4FBD-B193-27B70BFD216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96-4FBD-B193-27B70BFD21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ANUAL'!$A$31:$A$39</c:f>
              <c:strCache>
                <c:ptCount val="9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Designació de formadors</c:v>
                </c:pt>
              </c:strCache>
            </c:strRef>
          </c:cat>
          <c:val>
            <c:numRef>
              <c:f>'2019 - CONTRACTACIÓ ANUAL'!$E$31:$E$39</c:f>
              <c:numCache>
                <c:formatCode>#,##0.00\ "€"</c:formatCode>
                <c:ptCount val="9"/>
                <c:pt idx="0">
                  <c:v>542447.84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1839655.7399999998</c:v>
                </c:pt>
                <c:pt idx="6">
                  <c:v>385209.55</c:v>
                </c:pt>
                <c:pt idx="7">
                  <c:v>4793548.79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896-4FBD-B193-27B70BFD21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'2019 - CONTRACTACIÓ ANUAL'!$L$30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0B-4036-9F08-C91A21414EB2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0B-4036-9F08-C91A21414EB2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0B-4036-9F08-C91A21414EB2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0B-4036-9F08-C91A21414EB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ANUAL'!$J$31:$K$36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ANUAL'!$L$31:$L$36</c:f>
              <c:numCache>
                <c:formatCode>#,##0</c:formatCode>
                <c:ptCount val="6"/>
                <c:pt idx="0">
                  <c:v>0</c:v>
                </c:pt>
                <c:pt idx="1">
                  <c:v>2083</c:v>
                </c:pt>
                <c:pt idx="2">
                  <c:v>520</c:v>
                </c:pt>
                <c:pt idx="3">
                  <c:v>0</c:v>
                </c:pt>
                <c:pt idx="4">
                  <c:v>319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0B-4036-9F08-C91A21414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'2019 - CONTRACTACIÓ ANUAL'!$O$30</c:f>
              <c:strCache>
                <c:ptCount val="1"/>
                <c:pt idx="0">
                  <c:v>Total preu              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6-4185-9657-DFEFDDA3B706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6-4185-9657-DFEFDDA3B706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6-4185-9657-DFEFDDA3B706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A6-4185-9657-DFEFDDA3B706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A6-4185-9657-DFEFDDA3B706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A6-4185-9657-DFEFDDA3B7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'2019 - CONTRACTACIÓ ANUAL'!$J$31:$K$36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'2019 - CONTRACTACIÓ ANUAL'!$O$31:$O$36</c:f>
              <c:numCache>
                <c:formatCode>#,##0.00\ "€"</c:formatCode>
                <c:ptCount val="6"/>
                <c:pt idx="0">
                  <c:v>0</c:v>
                </c:pt>
                <c:pt idx="1">
                  <c:v>4538516.17</c:v>
                </c:pt>
                <c:pt idx="2">
                  <c:v>718925.36</c:v>
                </c:pt>
                <c:pt idx="3">
                  <c:v>0</c:v>
                </c:pt>
                <c:pt idx="4">
                  <c:v>2303420.3899999997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A6-4185-9657-DFEFDDA3B7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23</xdr:row>
      <xdr:rowOff>230909</xdr:rowOff>
    </xdr:from>
    <xdr:to>
      <xdr:col>24</xdr:col>
      <xdr:colOff>333375</xdr:colOff>
      <xdr:row>33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23</xdr:row>
      <xdr:rowOff>202046</xdr:rowOff>
    </xdr:from>
    <xdr:to>
      <xdr:col>30</xdr:col>
      <xdr:colOff>714375</xdr:colOff>
      <xdr:row>33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33</xdr:row>
      <xdr:rowOff>377220</xdr:rowOff>
    </xdr:from>
    <xdr:to>
      <xdr:col>24</xdr:col>
      <xdr:colOff>331231</xdr:colOff>
      <xdr:row>42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33</xdr:row>
      <xdr:rowOff>362912</xdr:rowOff>
    </xdr:from>
    <xdr:to>
      <xdr:col>30</xdr:col>
      <xdr:colOff>698500</xdr:colOff>
      <xdr:row>42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16" zoomScale="80" zoomScaleNormal="80" workbookViewId="0">
      <selection activeCell="O25" sqref="O25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2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39</v>
      </c>
      <c r="B7" s="31" t="s">
        <v>42</v>
      </c>
      <c r="C7" s="32"/>
      <c r="D7" s="32"/>
      <c r="E7" s="32"/>
      <c r="F7" s="32"/>
      <c r="G7" s="33"/>
      <c r="H7" s="74"/>
      <c r="I7" s="74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51</v>
      </c>
      <c r="C8" s="75"/>
      <c r="D8" s="75"/>
      <c r="E8" s="75"/>
      <c r="F8" s="75"/>
      <c r="G8" s="76"/>
      <c r="H8" s="76"/>
      <c r="I8" s="76"/>
      <c r="J8" s="76"/>
      <c r="K8" s="76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12" t="s">
        <v>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</row>
    <row r="11" spans="1:31" ht="30" customHeight="1" thickBot="1" x14ac:dyDescent="0.3">
      <c r="A11" s="105" t="s">
        <v>10</v>
      </c>
      <c r="B11" s="115" t="s">
        <v>3</v>
      </c>
      <c r="C11" s="116"/>
      <c r="D11" s="116"/>
      <c r="E11" s="116"/>
      <c r="F11" s="117"/>
      <c r="G11" s="118" t="s">
        <v>1</v>
      </c>
      <c r="H11" s="119"/>
      <c r="I11" s="119"/>
      <c r="J11" s="119"/>
      <c r="K11" s="120"/>
      <c r="L11" s="91" t="s">
        <v>2</v>
      </c>
      <c r="M11" s="92"/>
      <c r="N11" s="92"/>
      <c r="O11" s="92"/>
      <c r="P11" s="92"/>
      <c r="Q11" s="121" t="s">
        <v>33</v>
      </c>
      <c r="R11" s="122"/>
      <c r="S11" s="122"/>
      <c r="T11" s="122"/>
      <c r="U11" s="123"/>
      <c r="V11" s="127" t="s">
        <v>5</v>
      </c>
      <c r="W11" s="128"/>
      <c r="X11" s="128"/>
      <c r="Y11" s="128"/>
      <c r="Z11" s="129"/>
      <c r="AA11" s="124" t="s">
        <v>4</v>
      </c>
      <c r="AB11" s="125"/>
      <c r="AC11" s="125"/>
      <c r="AD11" s="125"/>
      <c r="AE11" s="126"/>
    </row>
    <row r="12" spans="1:31" ht="39" customHeight="1" thickBot="1" x14ac:dyDescent="0.3">
      <c r="A12" s="10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IF(B13,B13/$B$22,"")</f>
        <v/>
      </c>
      <c r="D13" s="4"/>
      <c r="E13" s="5"/>
      <c r="F13" s="21" t="str">
        <f t="shared" ref="F13:F21" si="1">IF(E13,E13/$E$22,"")</f>
        <v/>
      </c>
      <c r="G13" s="1"/>
      <c r="H13" s="20" t="str">
        <f t="shared" ref="H13:H21" si="2">IF(G13,G13/$G$22,"")</f>
        <v/>
      </c>
      <c r="I13" s="4"/>
      <c r="J13" s="5"/>
      <c r="K13" s="21" t="str">
        <f t="shared" ref="K13:K21" si="3">IF(J13,J13/$J$22,"")</f>
        <v/>
      </c>
      <c r="L13" s="1"/>
      <c r="M13" s="20" t="str">
        <f t="shared" ref="M13:M21" si="4">IF(L13,L13/$L$22,"")</f>
        <v/>
      </c>
      <c r="N13" s="4"/>
      <c r="O13" s="5"/>
      <c r="P13" s="21" t="str">
        <f t="shared" ref="P13:P21" si="5">IF(O13,O13/$O$22,"")</f>
        <v/>
      </c>
      <c r="Q13" s="1"/>
      <c r="R13" s="20" t="str">
        <f t="shared" ref="R13:R21" si="6">IF(Q13,Q13/$Q$22,"")</f>
        <v/>
      </c>
      <c r="S13" s="4">
        <v>0</v>
      </c>
      <c r="T13" s="5">
        <v>0</v>
      </c>
      <c r="U13" s="21" t="str">
        <f t="shared" ref="U13:U21" si="7">IF(T13,T13/$T$22,"")</f>
        <v/>
      </c>
      <c r="V13" s="1"/>
      <c r="W13" s="20" t="str">
        <f t="shared" ref="W13:W21" si="8">IF(V13,V13/$V$22,"")</f>
        <v/>
      </c>
      <c r="X13" s="4"/>
      <c r="Y13" s="5"/>
      <c r="Z13" s="21" t="str">
        <f t="shared" ref="Z13:Z21" si="9">IF(Y13,Y13/$Y$22,"")</f>
        <v/>
      </c>
      <c r="AA13" s="1"/>
      <c r="AB13" s="20" t="str">
        <f t="shared" ref="AB13:AB21" si="10">IF(AA13,AA13/$AA$22,"")</f>
        <v/>
      </c>
      <c r="AC13" s="4"/>
      <c r="AD13" s="5"/>
      <c r="AE13" s="21" t="str">
        <f t="shared" ref="AE13:AE21" si="11">IF(AD13,AD13/$AD$22,"")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80" customFormat="1" ht="36" customHeight="1" x14ac:dyDescent="0.25">
      <c r="A18" s="77" t="s">
        <v>32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>
        <v>14</v>
      </c>
      <c r="W18" s="66">
        <f t="shared" si="8"/>
        <v>9.0909090909090912E-2</v>
      </c>
      <c r="X18" s="69">
        <v>457532.1</v>
      </c>
      <c r="Y18" s="70">
        <v>532262.84</v>
      </c>
      <c r="Z18" s="67">
        <f t="shared" si="9"/>
        <v>0.53015821262593543</v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1.4245014245014246E-3</v>
      </c>
      <c r="I19" s="6">
        <v>318355</v>
      </c>
      <c r="J19" s="7">
        <v>385209.55</v>
      </c>
      <c r="K19" s="21">
        <f t="shared" si="3"/>
        <v>0.29952670899058681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80" customFormat="1" ht="36" customHeight="1" x14ac:dyDescent="0.25">
      <c r="A20" s="81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701</v>
      </c>
      <c r="H20" s="66">
        <f t="shared" si="2"/>
        <v>0.99857549857549854</v>
      </c>
      <c r="I20" s="69">
        <v>762974.85</v>
      </c>
      <c r="J20" s="70">
        <v>900851.22</v>
      </c>
      <c r="K20" s="67">
        <f t="shared" si="3"/>
        <v>0.70047329100941313</v>
      </c>
      <c r="L20" s="68">
        <v>157</v>
      </c>
      <c r="M20" s="66">
        <f t="shared" si="4"/>
        <v>1</v>
      </c>
      <c r="N20" s="69">
        <v>163244.07</v>
      </c>
      <c r="O20" s="70">
        <v>196362.28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140</v>
      </c>
      <c r="W20" s="66">
        <f t="shared" si="8"/>
        <v>0.90909090909090906</v>
      </c>
      <c r="X20" s="69">
        <v>418242.67</v>
      </c>
      <c r="Y20" s="70">
        <v>471706.97</v>
      </c>
      <c r="Z20" s="67">
        <f t="shared" si="9"/>
        <v>0.46984178737406457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6" customHeight="1" x14ac:dyDescent="0.25">
      <c r="A21" s="81" t="s">
        <v>40</v>
      </c>
      <c r="B21" s="68"/>
      <c r="C21" s="66" t="str">
        <f t="shared" si="0"/>
        <v/>
      </c>
      <c r="D21" s="69"/>
      <c r="E21" s="70"/>
      <c r="F21" s="67" t="str">
        <f t="shared" si="1"/>
        <v/>
      </c>
      <c r="G21" s="68"/>
      <c r="H21" s="66" t="str">
        <f t="shared" si="2"/>
        <v/>
      </c>
      <c r="I21" s="69"/>
      <c r="J21" s="70"/>
      <c r="K21" s="67" t="str">
        <f t="shared" si="3"/>
        <v/>
      </c>
      <c r="L21" s="68"/>
      <c r="M21" s="66" t="str">
        <f t="shared" si="4"/>
        <v/>
      </c>
      <c r="N21" s="69"/>
      <c r="O21" s="70"/>
      <c r="P21" s="67" t="str">
        <f t="shared" si="5"/>
        <v/>
      </c>
      <c r="Q21" s="68"/>
      <c r="R21" s="66" t="str">
        <f t="shared" si="6"/>
        <v/>
      </c>
      <c r="S21" s="69"/>
      <c r="T21" s="70"/>
      <c r="U21" s="67" t="str">
        <f t="shared" si="7"/>
        <v/>
      </c>
      <c r="V21" s="68"/>
      <c r="W21" s="66" t="str">
        <f t="shared" si="8"/>
        <v/>
      </c>
      <c r="X21" s="69"/>
      <c r="Y21" s="70"/>
      <c r="Z21" s="67" t="str">
        <f t="shared" si="9"/>
        <v/>
      </c>
      <c r="AA21" s="68"/>
      <c r="AB21" s="20" t="str">
        <f t="shared" si="10"/>
        <v/>
      </c>
      <c r="AC21" s="69"/>
      <c r="AD21" s="70"/>
      <c r="AE21" s="67" t="str">
        <f t="shared" si="11"/>
        <v/>
      </c>
    </row>
    <row r="22" spans="1:31" ht="33" customHeight="1" thickBot="1" x14ac:dyDescent="0.3">
      <c r="A22" s="83" t="s">
        <v>0</v>
      </c>
      <c r="B22" s="16">
        <f t="shared" ref="B22:AE22" si="12">SUM(B13:B21)</f>
        <v>0</v>
      </c>
      <c r="C22" s="17">
        <f t="shared" si="12"/>
        <v>0</v>
      </c>
      <c r="D22" s="18">
        <f t="shared" si="12"/>
        <v>0</v>
      </c>
      <c r="E22" s="18">
        <f t="shared" si="12"/>
        <v>0</v>
      </c>
      <c r="F22" s="19">
        <f t="shared" si="12"/>
        <v>0</v>
      </c>
      <c r="G22" s="16">
        <f t="shared" si="12"/>
        <v>702</v>
      </c>
      <c r="H22" s="17">
        <f t="shared" si="12"/>
        <v>1</v>
      </c>
      <c r="I22" s="18">
        <f t="shared" si="12"/>
        <v>1081329.8500000001</v>
      </c>
      <c r="J22" s="18">
        <f t="shared" si="12"/>
        <v>1286060.77</v>
      </c>
      <c r="K22" s="19">
        <f t="shared" si="12"/>
        <v>1</v>
      </c>
      <c r="L22" s="16">
        <f t="shared" si="12"/>
        <v>157</v>
      </c>
      <c r="M22" s="17">
        <f t="shared" si="12"/>
        <v>1</v>
      </c>
      <c r="N22" s="18">
        <f t="shared" si="12"/>
        <v>163244.07</v>
      </c>
      <c r="O22" s="18">
        <f t="shared" si="12"/>
        <v>196362.28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154</v>
      </c>
      <c r="W22" s="17">
        <f t="shared" si="12"/>
        <v>1</v>
      </c>
      <c r="X22" s="18">
        <f t="shared" si="12"/>
        <v>875774.77</v>
      </c>
      <c r="Y22" s="18">
        <f t="shared" si="12"/>
        <v>1003969.8099999999</v>
      </c>
      <c r="Z22" s="19">
        <f t="shared" si="12"/>
        <v>1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75" customHeight="1" x14ac:dyDescent="0.3">
      <c r="B23" s="26"/>
      <c r="H23" s="26"/>
      <c r="N23" s="26"/>
    </row>
    <row r="24" spans="1:31" s="48" customFormat="1" ht="48" customHeight="1" x14ac:dyDescent="0.25">
      <c r="A24" s="111" t="s">
        <v>48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46"/>
      <c r="S24" s="46"/>
      <c r="T24" s="46"/>
      <c r="U24" s="46"/>
      <c r="V24" s="47"/>
      <c r="W24" s="47"/>
      <c r="X24" s="47"/>
      <c r="AC24" s="47"/>
      <c r="AD24" s="47"/>
      <c r="AE24" s="47"/>
    </row>
    <row r="25" spans="1:31" s="48" customFormat="1" ht="43.9" customHeight="1" x14ac:dyDescent="0.25">
      <c r="A25" s="107" t="s">
        <v>34</v>
      </c>
      <c r="B25" s="107"/>
      <c r="C25" s="107"/>
      <c r="D25" s="107"/>
      <c r="E25" s="107"/>
      <c r="F25" s="107"/>
      <c r="G25" s="107"/>
      <c r="H25" s="107"/>
      <c r="I25" s="49"/>
      <c r="J25" s="49"/>
      <c r="K25" s="49"/>
      <c r="L25" s="73"/>
      <c r="M25" s="50"/>
      <c r="N25" s="46"/>
      <c r="O25" s="46"/>
      <c r="P25" s="49"/>
      <c r="Q25" s="49"/>
      <c r="R25" s="73"/>
      <c r="S25" s="46"/>
      <c r="T25" s="46"/>
      <c r="U25" s="46"/>
      <c r="V25" s="47"/>
      <c r="W25" s="47"/>
      <c r="X25" s="47"/>
      <c r="AC25" s="47"/>
      <c r="AD25" s="47"/>
      <c r="AE25" s="47"/>
    </row>
    <row r="26" spans="1:31" s="52" customFormat="1" x14ac:dyDescent="0.25">
      <c r="A26" s="73"/>
      <c r="B26" s="73"/>
      <c r="C26" s="73"/>
      <c r="D26" s="73"/>
      <c r="E26" s="73"/>
      <c r="F26" s="73"/>
      <c r="G26" s="51"/>
      <c r="H26" s="51"/>
      <c r="I26" s="49"/>
      <c r="J26" s="49"/>
      <c r="K26" s="49"/>
      <c r="L26" s="73"/>
      <c r="M26" s="50"/>
      <c r="N26" s="46"/>
      <c r="O26" s="46"/>
      <c r="P26" s="49"/>
      <c r="Q26" s="49"/>
      <c r="R26" s="73"/>
      <c r="S26" s="46"/>
      <c r="T26" s="46"/>
      <c r="U26" s="46"/>
      <c r="V26" s="47"/>
      <c r="W26" s="47"/>
      <c r="X26" s="47"/>
      <c r="Y26" s="48"/>
      <c r="Z26" s="48"/>
      <c r="AA26" s="48"/>
      <c r="AB26" s="48"/>
      <c r="AC26" s="47"/>
      <c r="AD26" s="47"/>
      <c r="AE26" s="47"/>
    </row>
    <row r="27" spans="1:31" s="53" customFormat="1" ht="13.9" customHeight="1" x14ac:dyDescent="0.25">
      <c r="A27" s="73"/>
      <c r="B27" s="73"/>
      <c r="C27" s="73"/>
      <c r="D27" s="73"/>
      <c r="E27" s="73"/>
      <c r="F27" s="73"/>
      <c r="G27" s="51"/>
      <c r="H27" s="51"/>
      <c r="I27" s="49"/>
      <c r="J27" s="49"/>
      <c r="K27" s="49"/>
      <c r="L27" s="73"/>
      <c r="M27" s="50"/>
      <c r="N27" s="46"/>
      <c r="O27" s="46"/>
      <c r="P27" s="49"/>
      <c r="Q27" s="49"/>
      <c r="R27" s="73"/>
      <c r="S27" s="46"/>
      <c r="T27" s="46"/>
      <c r="U27" s="46"/>
      <c r="V27" s="46"/>
      <c r="W27" s="46"/>
      <c r="X27" s="46"/>
      <c r="Y27" s="48"/>
      <c r="Z27" s="48"/>
      <c r="AA27" s="48"/>
      <c r="AB27" s="48"/>
      <c r="AC27" s="46"/>
      <c r="AD27" s="46"/>
      <c r="AE27" s="46"/>
    </row>
    <row r="28" spans="1:31" s="53" customFormat="1" ht="18" customHeight="1" thickBot="1" x14ac:dyDescent="0.3">
      <c r="A28" s="73"/>
      <c r="B28" s="73"/>
      <c r="C28" s="73"/>
      <c r="D28" s="73"/>
      <c r="E28" s="73"/>
      <c r="F28" s="73"/>
      <c r="G28" s="51"/>
      <c r="H28" s="51"/>
      <c r="I28" s="49"/>
      <c r="J28" s="49"/>
      <c r="K28" s="49"/>
      <c r="L28" s="73"/>
      <c r="M28" s="50"/>
      <c r="N28" s="46"/>
      <c r="O28" s="46"/>
      <c r="P28" s="49"/>
      <c r="Q28" s="49"/>
      <c r="R28" s="73"/>
      <c r="S28" s="46"/>
      <c r="T28" s="46"/>
      <c r="U28" s="46"/>
      <c r="V28" s="49"/>
      <c r="W28" s="49"/>
      <c r="X28" s="73"/>
      <c r="Y28" s="48"/>
      <c r="Z28" s="48"/>
      <c r="AA28" s="48"/>
      <c r="AB28" s="48"/>
      <c r="AC28" s="49"/>
      <c r="AD28" s="49"/>
      <c r="AE28" s="73"/>
    </row>
    <row r="29" spans="1:31" s="54" customFormat="1" ht="18" customHeight="1" x14ac:dyDescent="0.25">
      <c r="A29" s="88" t="s">
        <v>10</v>
      </c>
      <c r="B29" s="93" t="s">
        <v>17</v>
      </c>
      <c r="C29" s="94"/>
      <c r="D29" s="94"/>
      <c r="E29" s="94"/>
      <c r="F29" s="95"/>
      <c r="G29" s="25"/>
      <c r="J29" s="99" t="s">
        <v>15</v>
      </c>
      <c r="K29" s="100"/>
      <c r="L29" s="93" t="s">
        <v>16</v>
      </c>
      <c r="M29" s="94"/>
      <c r="N29" s="94"/>
      <c r="O29" s="94"/>
      <c r="P29" s="95"/>
      <c r="Q29" s="49"/>
      <c r="R29" s="73"/>
      <c r="S29" s="46"/>
      <c r="T29" s="46"/>
      <c r="U29" s="46"/>
      <c r="V29" s="49"/>
      <c r="W29" s="49"/>
      <c r="X29" s="73"/>
      <c r="AC29" s="49"/>
      <c r="AD29" s="49"/>
      <c r="AE29" s="73"/>
    </row>
    <row r="30" spans="1:31" s="54" customFormat="1" ht="18" customHeight="1" thickBot="1" x14ac:dyDescent="0.3">
      <c r="A30" s="89"/>
      <c r="B30" s="108"/>
      <c r="C30" s="109"/>
      <c r="D30" s="109"/>
      <c r="E30" s="109"/>
      <c r="F30" s="110"/>
      <c r="G30" s="25"/>
      <c r="J30" s="101"/>
      <c r="K30" s="102"/>
      <c r="L30" s="96"/>
      <c r="M30" s="97"/>
      <c r="N30" s="97"/>
      <c r="O30" s="97"/>
      <c r="P30" s="98"/>
      <c r="Q30" s="49"/>
      <c r="R30" s="73"/>
      <c r="S30" s="46"/>
      <c r="T30" s="46"/>
      <c r="U30" s="46"/>
      <c r="V30" s="49"/>
      <c r="W30" s="49"/>
      <c r="X30" s="73"/>
      <c r="AC30" s="49"/>
      <c r="AD30" s="49"/>
      <c r="AE30" s="73"/>
    </row>
    <row r="31" spans="1:31" s="25" customFormat="1" ht="47.45" customHeight="1" thickBot="1" x14ac:dyDescent="0.3">
      <c r="A31" s="90"/>
      <c r="B31" s="55" t="s">
        <v>14</v>
      </c>
      <c r="C31" s="35" t="s">
        <v>8</v>
      </c>
      <c r="D31" s="36" t="s">
        <v>30</v>
      </c>
      <c r="E31" s="37" t="s">
        <v>31</v>
      </c>
      <c r="F31" s="56" t="s">
        <v>9</v>
      </c>
      <c r="J31" s="103"/>
      <c r="K31" s="104"/>
      <c r="L31" s="55" t="s">
        <v>14</v>
      </c>
      <c r="M31" s="35" t="s">
        <v>8</v>
      </c>
      <c r="N31" s="36" t="s">
        <v>30</v>
      </c>
      <c r="O31" s="37" t="s">
        <v>31</v>
      </c>
      <c r="P31" s="56" t="s">
        <v>9</v>
      </c>
    </row>
    <row r="32" spans="1:31" s="25" customFormat="1" ht="30" customHeight="1" x14ac:dyDescent="0.25">
      <c r="A32" s="41" t="s">
        <v>25</v>
      </c>
      <c r="B32" s="9">
        <f t="shared" ref="B32:B40" si="13">B13+G13+L13+Q13+AA13+V13</f>
        <v>0</v>
      </c>
      <c r="C32" s="8" t="str">
        <f t="shared" ref="C32:C39" si="14">IF(B32,B32/$B$41,"")</f>
        <v/>
      </c>
      <c r="D32" s="10">
        <f t="shared" ref="D32:D40" si="15">D13+I13+N13+S13+AC13+X13</f>
        <v>0</v>
      </c>
      <c r="E32" s="11">
        <f t="shared" ref="E32:E40" si="16">E13+J13+O13+T13+AD13+Y13</f>
        <v>0</v>
      </c>
      <c r="F32" s="21" t="str">
        <f t="shared" ref="F32:F39" si="17">IF(E32,E32/$E$41,"")</f>
        <v/>
      </c>
      <c r="J32" s="134" t="s">
        <v>3</v>
      </c>
      <c r="K32" s="135"/>
      <c r="L32" s="57">
        <f>B22</f>
        <v>0</v>
      </c>
      <c r="M32" s="8" t="str">
        <f t="shared" ref="M32:M37" si="18">IF(L32,L32/$L$38,"")</f>
        <v/>
      </c>
      <c r="N32" s="58">
        <f>D22</f>
        <v>0</v>
      </c>
      <c r="O32" s="58">
        <f>E22</f>
        <v>0</v>
      </c>
      <c r="P32" s="59" t="str">
        <f t="shared" ref="P32:P37" si="19">IF(O32,O32/$O$38,"")</f>
        <v/>
      </c>
    </row>
    <row r="33" spans="1:33" s="25" customFormat="1" ht="30" customHeight="1" x14ac:dyDescent="0.25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130" t="s">
        <v>1</v>
      </c>
      <c r="K33" s="131"/>
      <c r="L33" s="60">
        <f>G22</f>
        <v>702</v>
      </c>
      <c r="M33" s="8">
        <f t="shared" si="18"/>
        <v>0.69299111549851922</v>
      </c>
      <c r="N33" s="61">
        <f>I22</f>
        <v>1081329.8500000001</v>
      </c>
      <c r="O33" s="61">
        <f>J22</f>
        <v>1286060.77</v>
      </c>
      <c r="P33" s="59">
        <f t="shared" si="19"/>
        <v>0.51723956848878661</v>
      </c>
    </row>
    <row r="34" spans="1:33" ht="30" customHeight="1" x14ac:dyDescent="0.25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G34" s="25"/>
      <c r="J34" s="130" t="s">
        <v>2</v>
      </c>
      <c r="K34" s="131"/>
      <c r="L34" s="60">
        <f>L22</f>
        <v>157</v>
      </c>
      <c r="M34" s="8">
        <f t="shared" si="18"/>
        <v>0.15498519249753209</v>
      </c>
      <c r="N34" s="61">
        <f>N22</f>
        <v>163244.07</v>
      </c>
      <c r="O34" s="61">
        <f>O22</f>
        <v>196362.28</v>
      </c>
      <c r="P34" s="59">
        <f t="shared" si="19"/>
        <v>7.8974760247662562E-2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30" customHeight="1" x14ac:dyDescent="0.25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130" t="s">
        <v>33</v>
      </c>
      <c r="K35" s="131"/>
      <c r="L35" s="60">
        <f>Q22</f>
        <v>0</v>
      </c>
      <c r="M35" s="8" t="str">
        <f t="shared" si="18"/>
        <v/>
      </c>
      <c r="N35" s="61">
        <f>S22</f>
        <v>0</v>
      </c>
      <c r="O35" s="61">
        <f>T22</f>
        <v>0</v>
      </c>
      <c r="P35" s="59" t="str">
        <f t="shared" si="1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J36" s="130" t="s">
        <v>5</v>
      </c>
      <c r="K36" s="131"/>
      <c r="L36" s="60">
        <f>V22</f>
        <v>154</v>
      </c>
      <c r="M36" s="8">
        <f t="shared" si="18"/>
        <v>0.15202369200394866</v>
      </c>
      <c r="N36" s="61">
        <f>X22</f>
        <v>875774.77</v>
      </c>
      <c r="O36" s="61">
        <f>Y22</f>
        <v>1003969.8099999999</v>
      </c>
      <c r="P36" s="59">
        <f t="shared" si="19"/>
        <v>0.40378567126355086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4" t="s">
        <v>32</v>
      </c>
      <c r="B37" s="15">
        <f t="shared" si="13"/>
        <v>14</v>
      </c>
      <c r="C37" s="8">
        <f t="shared" si="14"/>
        <v>1.3820335636722606E-2</v>
      </c>
      <c r="D37" s="13">
        <f t="shared" si="15"/>
        <v>457532.1</v>
      </c>
      <c r="E37" s="22">
        <f t="shared" si="16"/>
        <v>532262.84</v>
      </c>
      <c r="F37" s="21">
        <f t="shared" si="17"/>
        <v>0.21407028976104767</v>
      </c>
      <c r="G37" s="25"/>
      <c r="J37" s="130" t="s">
        <v>4</v>
      </c>
      <c r="K37" s="131"/>
      <c r="L37" s="60">
        <f>AA22</f>
        <v>0</v>
      </c>
      <c r="M37" s="8" t="str">
        <f t="shared" si="18"/>
        <v/>
      </c>
      <c r="N37" s="61">
        <f>AC22</f>
        <v>0</v>
      </c>
      <c r="O37" s="61">
        <f>AD22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">
      <c r="A38" s="44" t="s">
        <v>28</v>
      </c>
      <c r="B38" s="12">
        <f t="shared" si="13"/>
        <v>1</v>
      </c>
      <c r="C38" s="8">
        <f t="shared" si="14"/>
        <v>9.871668311944718E-4</v>
      </c>
      <c r="D38" s="13">
        <f t="shared" si="15"/>
        <v>318355</v>
      </c>
      <c r="E38" s="23">
        <f t="shared" si="16"/>
        <v>385209.55</v>
      </c>
      <c r="F38" s="21">
        <f t="shared" si="17"/>
        <v>0.15492706570915749</v>
      </c>
      <c r="G38" s="25"/>
      <c r="J38" s="132" t="s">
        <v>0</v>
      </c>
      <c r="K38" s="133"/>
      <c r="L38" s="84">
        <f>SUM(L32:L37)</f>
        <v>1013</v>
      </c>
      <c r="M38" s="17">
        <f>SUM(M32:M37)</f>
        <v>1</v>
      </c>
      <c r="N38" s="85">
        <f>SUM(N32:N37)</f>
        <v>2120348.6900000004</v>
      </c>
      <c r="O38" s="86">
        <f>SUM(O32:O37)</f>
        <v>2486392.86</v>
      </c>
      <c r="P38" s="87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5" t="s">
        <v>29</v>
      </c>
      <c r="B39" s="12">
        <f t="shared" si="13"/>
        <v>998</v>
      </c>
      <c r="C39" s="8">
        <f t="shared" si="14"/>
        <v>0.98519249753208293</v>
      </c>
      <c r="D39" s="13">
        <f t="shared" si="15"/>
        <v>1344461.5899999999</v>
      </c>
      <c r="E39" s="23">
        <f t="shared" si="16"/>
        <v>1568920.47</v>
      </c>
      <c r="F39" s="21">
        <f t="shared" si="17"/>
        <v>0.63100264452979493</v>
      </c>
      <c r="G39" s="25"/>
      <c r="H39" s="26"/>
      <c r="I39" s="63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3" customFormat="1" ht="30" customHeight="1" x14ac:dyDescent="0.25">
      <c r="A40" s="81" t="s">
        <v>40</v>
      </c>
      <c r="B40" s="12">
        <f t="shared" si="13"/>
        <v>0</v>
      </c>
      <c r="C40" s="8" t="str">
        <f t="shared" ref="C40" si="20">IF(B40,B40/$B$41,"")</f>
        <v/>
      </c>
      <c r="D40" s="13">
        <f t="shared" si="15"/>
        <v>0</v>
      </c>
      <c r="E40" s="14">
        <f t="shared" si="16"/>
        <v>0</v>
      </c>
      <c r="F40" s="21" t="str">
        <f t="shared" ref="F40" si="21">IF(E40,E40/$E$41,"")</f>
        <v/>
      </c>
      <c r="G40" s="51"/>
      <c r="H40" s="51"/>
      <c r="I40" s="49"/>
      <c r="J40" s="49"/>
      <c r="K40" s="49"/>
      <c r="L40" s="73"/>
      <c r="M40" s="50"/>
      <c r="N40" s="46"/>
      <c r="O40" s="46"/>
      <c r="P40" s="49"/>
      <c r="Q40" s="49"/>
      <c r="R40" s="73"/>
      <c r="S40" s="46"/>
      <c r="T40" s="46"/>
      <c r="U40" s="46"/>
      <c r="V40" s="49"/>
      <c r="W40" s="49"/>
      <c r="X40" s="73"/>
      <c r="Y40" s="48"/>
      <c r="Z40" s="48"/>
      <c r="AA40" s="48"/>
      <c r="AB40" s="48"/>
      <c r="AC40" s="49"/>
      <c r="AD40" s="49"/>
      <c r="AE40" s="73"/>
    </row>
    <row r="41" spans="1:33" s="53" customFormat="1" ht="30" customHeight="1" thickBot="1" x14ac:dyDescent="0.3">
      <c r="A41" s="64" t="s">
        <v>0</v>
      </c>
      <c r="B41" s="16">
        <f>SUM(B32:B40)</f>
        <v>1013</v>
      </c>
      <c r="C41" s="17">
        <f>SUM(C32:C40)</f>
        <v>1</v>
      </c>
      <c r="D41" s="18">
        <f>SUM(D32:D40)</f>
        <v>2120348.69</v>
      </c>
      <c r="E41" s="18">
        <f>SUM(E32:E40)</f>
        <v>2486392.86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5"/>
      <c r="V41" s="49"/>
      <c r="W41" s="49"/>
      <c r="X41" s="73"/>
      <c r="Y41" s="48"/>
      <c r="Z41" s="48"/>
      <c r="AA41" s="48"/>
      <c r="AB41" s="48"/>
      <c r="AC41" s="49"/>
      <c r="AD41" s="49"/>
      <c r="AE41" s="73"/>
    </row>
    <row r="42" spans="1:33" ht="36" customHeight="1" x14ac:dyDescent="0.25">
      <c r="A42" s="73"/>
      <c r="B42" s="73"/>
      <c r="C42" s="73"/>
      <c r="D42" s="73"/>
      <c r="E42" s="73"/>
      <c r="F42" s="73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G101" s="27"/>
      <c r="H101" s="62"/>
      <c r="I101" s="27"/>
      <c r="J101" s="27"/>
      <c r="K101" s="27"/>
      <c r="L101" s="27"/>
      <c r="M101" s="27"/>
      <c r="N101" s="62"/>
      <c r="O101" s="27"/>
      <c r="P101" s="27"/>
      <c r="Q101" s="27"/>
      <c r="R101" s="27"/>
      <c r="S101" s="27"/>
      <c r="T101" s="27"/>
      <c r="U101" s="27"/>
    </row>
    <row r="102" spans="2:21" s="25" customFormat="1" x14ac:dyDescent="0.25">
      <c r="B102" s="26"/>
      <c r="G102" s="27"/>
      <c r="H102" s="62"/>
      <c r="I102" s="27"/>
      <c r="J102" s="27"/>
      <c r="K102" s="27"/>
      <c r="L102" s="27"/>
      <c r="M102" s="27"/>
      <c r="N102" s="62"/>
      <c r="O102" s="27"/>
      <c r="P102" s="27"/>
      <c r="Q102" s="27"/>
      <c r="R102" s="27"/>
      <c r="S102" s="27"/>
      <c r="T102" s="27"/>
      <c r="U102" s="27"/>
    </row>
    <row r="103" spans="2:21" s="25" customFormat="1" x14ac:dyDescent="0.25">
      <c r="B103" s="26"/>
      <c r="F103" s="27"/>
      <c r="G103" s="27"/>
      <c r="H103" s="62"/>
      <c r="I103" s="27"/>
      <c r="J103" s="27"/>
      <c r="K103" s="27"/>
      <c r="L103" s="27"/>
      <c r="M103" s="27"/>
      <c r="N103" s="62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J36:K36"/>
    <mergeCell ref="J38:K38"/>
    <mergeCell ref="J32:K32"/>
    <mergeCell ref="J33:K33"/>
    <mergeCell ref="J34:K34"/>
    <mergeCell ref="J35:K35"/>
    <mergeCell ref="J37:K37"/>
    <mergeCell ref="B10:AE10"/>
    <mergeCell ref="B11:F11"/>
    <mergeCell ref="G11:K11"/>
    <mergeCell ref="Q11:U11"/>
    <mergeCell ref="AA11:AE11"/>
    <mergeCell ref="V11:Z11"/>
    <mergeCell ref="A29:A31"/>
    <mergeCell ref="L11:P11"/>
    <mergeCell ref="L29:P30"/>
    <mergeCell ref="J29:K31"/>
    <mergeCell ref="A11:A12"/>
    <mergeCell ref="A25:H25"/>
    <mergeCell ref="B29:F30"/>
    <mergeCell ref="A24:Q24"/>
  </mergeCells>
  <pageMargins left="0.39370078740157483" right="0" top="0.55118110236220474" bottom="0.35433070866141736" header="0.31496062992125984" footer="0.31496062992125984"/>
  <pageSetup paperSize="8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34" zoomScale="80" zoomScaleNormal="80" workbookViewId="0">
      <selection activeCell="B13" sqref="B13:AE22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2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36</v>
      </c>
      <c r="B7" s="31" t="s">
        <v>43</v>
      </c>
      <c r="C7" s="32"/>
      <c r="D7" s="32"/>
      <c r="E7" s="32"/>
      <c r="F7" s="32"/>
      <c r="G7" s="33"/>
      <c r="H7" s="74"/>
      <c r="I7" s="74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51</v>
      </c>
      <c r="C8" s="75"/>
      <c r="D8" s="75"/>
      <c r="E8" s="75"/>
      <c r="F8" s="75"/>
      <c r="G8" s="76"/>
      <c r="H8" s="76"/>
      <c r="I8" s="76"/>
      <c r="J8" s="76"/>
      <c r="K8" s="76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12" t="s">
        <v>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</row>
    <row r="11" spans="1:31" ht="30" customHeight="1" thickBot="1" x14ac:dyDescent="0.3">
      <c r="A11" s="105" t="s">
        <v>10</v>
      </c>
      <c r="B11" s="115" t="s">
        <v>3</v>
      </c>
      <c r="C11" s="116"/>
      <c r="D11" s="116"/>
      <c r="E11" s="116"/>
      <c r="F11" s="117"/>
      <c r="G11" s="118" t="s">
        <v>1</v>
      </c>
      <c r="H11" s="119"/>
      <c r="I11" s="119"/>
      <c r="J11" s="119"/>
      <c r="K11" s="120"/>
      <c r="L11" s="91" t="s">
        <v>2</v>
      </c>
      <c r="M11" s="92"/>
      <c r="N11" s="92"/>
      <c r="O11" s="92"/>
      <c r="P11" s="92"/>
      <c r="Q11" s="121" t="s">
        <v>33</v>
      </c>
      <c r="R11" s="122"/>
      <c r="S11" s="122"/>
      <c r="T11" s="122"/>
      <c r="U11" s="123"/>
      <c r="V11" s="127" t="s">
        <v>5</v>
      </c>
      <c r="W11" s="128"/>
      <c r="X11" s="128"/>
      <c r="Y11" s="128"/>
      <c r="Z11" s="129"/>
      <c r="AA11" s="124" t="s">
        <v>4</v>
      </c>
      <c r="AB11" s="125"/>
      <c r="AC11" s="125"/>
      <c r="AD11" s="125"/>
      <c r="AE11" s="126"/>
    </row>
    <row r="12" spans="1:31" ht="39" customHeight="1" thickBot="1" x14ac:dyDescent="0.3">
      <c r="A12" s="10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IF(B13,B13/$B$22,"")</f>
        <v/>
      </c>
      <c r="D13" s="4"/>
      <c r="E13" s="5"/>
      <c r="F13" s="21" t="str">
        <f t="shared" ref="F13:F21" si="1">IF(E13,E13/$E$22,"")</f>
        <v/>
      </c>
      <c r="G13" s="1">
        <v>1</v>
      </c>
      <c r="H13" s="20"/>
      <c r="I13" s="4">
        <v>448304</v>
      </c>
      <c r="J13" s="5">
        <v>542447.84</v>
      </c>
      <c r="K13" s="21">
        <f t="shared" ref="K13:K21" si="2">IF(J13,J13/$J$22,"")</f>
        <v>0.48200596459987316</v>
      </c>
      <c r="L13" s="1"/>
      <c r="M13" s="20" t="str">
        <f t="shared" ref="M13:M21" si="3">IF(L13,L13/$L$22,"")</f>
        <v/>
      </c>
      <c r="N13" s="4"/>
      <c r="O13" s="5"/>
      <c r="P13" s="21" t="str">
        <f t="shared" ref="P13:P21" si="4">IF(O13,O13/$O$22,"")</f>
        <v/>
      </c>
      <c r="Q13" s="1"/>
      <c r="R13" s="20" t="str">
        <f t="shared" ref="R13:R21" si="5">IF(Q13,Q13/$Q$22,"")</f>
        <v/>
      </c>
      <c r="S13" s="4">
        <v>0</v>
      </c>
      <c r="T13" s="5">
        <v>0</v>
      </c>
      <c r="U13" s="21" t="str">
        <f t="shared" ref="U13:U21" si="6">IF(T13,T13/$T$22,"")</f>
        <v/>
      </c>
      <c r="V13" s="1"/>
      <c r="W13" s="20" t="str">
        <f t="shared" ref="W13:W21" si="7">IF(V13,V13/$V$22,"")</f>
        <v/>
      </c>
      <c r="X13" s="4"/>
      <c r="Y13" s="5"/>
      <c r="Z13" s="21" t="str">
        <f t="shared" ref="Z13:Z21" si="8">IF(Y13,Y13/$Y$22,"")</f>
        <v/>
      </c>
      <c r="AA13" s="1"/>
      <c r="AB13" s="20" t="str">
        <f t="shared" ref="AB13:AB21" si="9">IF(AA13,AA13/$AA$22,"")</f>
        <v/>
      </c>
      <c r="AC13" s="4"/>
      <c r="AD13" s="5"/>
      <c r="AE13" s="21" t="str">
        <f t="shared" ref="AE13:AE21" si="10">IF(AD13,AD13/$AD$22,"")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ref="H14:H21" si="11">IF(G14,G14/$G$22,"")</f>
        <v/>
      </c>
      <c r="I14" s="6"/>
      <c r="J14" s="7"/>
      <c r="K14" s="21" t="str">
        <f t="shared" si="2"/>
        <v/>
      </c>
      <c r="L14" s="2"/>
      <c r="M14" s="20" t="str">
        <f t="shared" si="3"/>
        <v/>
      </c>
      <c r="N14" s="6"/>
      <c r="O14" s="7"/>
      <c r="P14" s="21" t="str">
        <f t="shared" si="4"/>
        <v/>
      </c>
      <c r="Q14" s="2"/>
      <c r="R14" s="20" t="str">
        <f t="shared" si="5"/>
        <v/>
      </c>
      <c r="S14" s="6"/>
      <c r="T14" s="7"/>
      <c r="U14" s="21" t="str">
        <f t="shared" si="6"/>
        <v/>
      </c>
      <c r="V14" s="2"/>
      <c r="W14" s="20" t="str">
        <f t="shared" si="7"/>
        <v/>
      </c>
      <c r="X14" s="6"/>
      <c r="Y14" s="7"/>
      <c r="Z14" s="21" t="str">
        <f t="shared" si="8"/>
        <v/>
      </c>
      <c r="AA14" s="2"/>
      <c r="AB14" s="20" t="str">
        <f t="shared" si="9"/>
        <v/>
      </c>
      <c r="AC14" s="6"/>
      <c r="AD14" s="7"/>
      <c r="AE14" s="21" t="str">
        <f t="shared" si="10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11"/>
        <v/>
      </c>
      <c r="I15" s="6"/>
      <c r="J15" s="7"/>
      <c r="K15" s="21" t="str">
        <f t="shared" si="2"/>
        <v/>
      </c>
      <c r="L15" s="2"/>
      <c r="M15" s="20" t="str">
        <f t="shared" si="3"/>
        <v/>
      </c>
      <c r="N15" s="6"/>
      <c r="O15" s="7"/>
      <c r="P15" s="21" t="str">
        <f t="shared" si="4"/>
        <v/>
      </c>
      <c r="Q15" s="2"/>
      <c r="R15" s="20" t="str">
        <f t="shared" si="5"/>
        <v/>
      </c>
      <c r="S15" s="6"/>
      <c r="T15" s="7"/>
      <c r="U15" s="21" t="str">
        <f t="shared" si="6"/>
        <v/>
      </c>
      <c r="V15" s="2"/>
      <c r="W15" s="20" t="str">
        <f t="shared" si="7"/>
        <v/>
      </c>
      <c r="X15" s="6"/>
      <c r="Y15" s="7"/>
      <c r="Z15" s="21" t="str">
        <f t="shared" si="8"/>
        <v/>
      </c>
      <c r="AA15" s="2"/>
      <c r="AB15" s="20" t="str">
        <f t="shared" si="9"/>
        <v/>
      </c>
      <c r="AC15" s="6"/>
      <c r="AD15" s="7"/>
      <c r="AE15" s="21" t="str">
        <f t="shared" si="10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11"/>
        <v/>
      </c>
      <c r="I16" s="6"/>
      <c r="J16" s="7"/>
      <c r="K16" s="21" t="str">
        <f t="shared" si="2"/>
        <v/>
      </c>
      <c r="L16" s="2"/>
      <c r="M16" s="20" t="str">
        <f t="shared" si="3"/>
        <v/>
      </c>
      <c r="N16" s="6"/>
      <c r="O16" s="7"/>
      <c r="P16" s="21" t="str">
        <f t="shared" si="4"/>
        <v/>
      </c>
      <c r="Q16" s="2"/>
      <c r="R16" s="20" t="str">
        <f t="shared" si="5"/>
        <v/>
      </c>
      <c r="S16" s="6"/>
      <c r="T16" s="7"/>
      <c r="U16" s="21" t="str">
        <f t="shared" si="6"/>
        <v/>
      </c>
      <c r="V16" s="2"/>
      <c r="W16" s="20" t="str">
        <f t="shared" si="7"/>
        <v/>
      </c>
      <c r="X16" s="6"/>
      <c r="Y16" s="7"/>
      <c r="Z16" s="21" t="str">
        <f t="shared" si="8"/>
        <v/>
      </c>
      <c r="AA16" s="2"/>
      <c r="AB16" s="20" t="str">
        <f t="shared" si="9"/>
        <v/>
      </c>
      <c r="AC16" s="6"/>
      <c r="AD16" s="7"/>
      <c r="AE16" s="21" t="str">
        <f t="shared" si="10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11"/>
        <v/>
      </c>
      <c r="I17" s="6"/>
      <c r="J17" s="7"/>
      <c r="K17" s="21" t="str">
        <f t="shared" si="2"/>
        <v/>
      </c>
      <c r="L17" s="3"/>
      <c r="M17" s="20" t="str">
        <f t="shared" si="3"/>
        <v/>
      </c>
      <c r="N17" s="6"/>
      <c r="O17" s="7"/>
      <c r="P17" s="21" t="str">
        <f t="shared" si="4"/>
        <v/>
      </c>
      <c r="Q17" s="3"/>
      <c r="R17" s="20" t="str">
        <f t="shared" si="5"/>
        <v/>
      </c>
      <c r="S17" s="6"/>
      <c r="T17" s="7"/>
      <c r="U17" s="21" t="str">
        <f t="shared" si="6"/>
        <v/>
      </c>
      <c r="V17" s="3"/>
      <c r="W17" s="20" t="str">
        <f t="shared" si="7"/>
        <v/>
      </c>
      <c r="X17" s="6"/>
      <c r="Y17" s="7"/>
      <c r="Z17" s="21" t="str">
        <f t="shared" si="8"/>
        <v/>
      </c>
      <c r="AA17" s="3"/>
      <c r="AB17" s="20" t="str">
        <f t="shared" si="9"/>
        <v/>
      </c>
      <c r="AC17" s="6"/>
      <c r="AD17" s="7"/>
      <c r="AE17" s="21" t="str">
        <f t="shared" si="10"/>
        <v/>
      </c>
    </row>
    <row r="18" spans="1:31" s="80" customFormat="1" ht="36" customHeight="1" x14ac:dyDescent="0.25">
      <c r="A18" s="77" t="s">
        <v>32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11"/>
        <v/>
      </c>
      <c r="I18" s="69"/>
      <c r="J18" s="70"/>
      <c r="K18" s="67" t="str">
        <f t="shared" si="2"/>
        <v/>
      </c>
      <c r="L18" s="71"/>
      <c r="M18" s="66" t="str">
        <f t="shared" si="3"/>
        <v/>
      </c>
      <c r="N18" s="69"/>
      <c r="O18" s="70"/>
      <c r="P18" s="67" t="str">
        <f t="shared" si="4"/>
        <v/>
      </c>
      <c r="Q18" s="71"/>
      <c r="R18" s="66" t="str">
        <f t="shared" si="5"/>
        <v/>
      </c>
      <c r="S18" s="69"/>
      <c r="T18" s="70"/>
      <c r="U18" s="67" t="str">
        <f t="shared" si="6"/>
        <v/>
      </c>
      <c r="V18" s="71">
        <v>11</v>
      </c>
      <c r="W18" s="66">
        <f t="shared" si="7"/>
        <v>0.10784313725490197</v>
      </c>
      <c r="X18" s="69">
        <v>363400</v>
      </c>
      <c r="Y18" s="70">
        <v>431684</v>
      </c>
      <c r="Z18" s="67">
        <f t="shared" si="8"/>
        <v>0.48003541340376155</v>
      </c>
      <c r="AA18" s="71"/>
      <c r="AB18" s="20" t="str">
        <f t="shared" si="9"/>
        <v/>
      </c>
      <c r="AC18" s="69"/>
      <c r="AD18" s="70"/>
      <c r="AE18" s="67" t="str">
        <f t="shared" si="10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11"/>
        <v/>
      </c>
      <c r="I19" s="6"/>
      <c r="J19" s="7"/>
      <c r="K19" s="21" t="str">
        <f t="shared" si="2"/>
        <v/>
      </c>
      <c r="L19" s="2"/>
      <c r="M19" s="20" t="str">
        <f t="shared" si="3"/>
        <v/>
      </c>
      <c r="N19" s="6"/>
      <c r="O19" s="7"/>
      <c r="P19" s="21" t="str">
        <f t="shared" si="4"/>
        <v/>
      </c>
      <c r="Q19" s="2"/>
      <c r="R19" s="20" t="str">
        <f t="shared" si="5"/>
        <v/>
      </c>
      <c r="S19" s="6"/>
      <c r="T19" s="7"/>
      <c r="U19" s="21" t="str">
        <f t="shared" si="6"/>
        <v/>
      </c>
      <c r="V19" s="2"/>
      <c r="W19" s="20" t="str">
        <f t="shared" si="7"/>
        <v/>
      </c>
      <c r="X19" s="6"/>
      <c r="Y19" s="7"/>
      <c r="Z19" s="21" t="str">
        <f t="shared" si="8"/>
        <v/>
      </c>
      <c r="AA19" s="2"/>
      <c r="AB19" s="20" t="str">
        <f t="shared" si="9"/>
        <v/>
      </c>
      <c r="AC19" s="6"/>
      <c r="AD19" s="7"/>
      <c r="AE19" s="21" t="str">
        <f t="shared" si="10"/>
        <v/>
      </c>
    </row>
    <row r="20" spans="1:31" s="80" customFormat="1" ht="36" customHeight="1" x14ac:dyDescent="0.25">
      <c r="A20" s="81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452</v>
      </c>
      <c r="H20" s="66">
        <f t="shared" si="11"/>
        <v>0.99779249448123619</v>
      </c>
      <c r="I20" s="69">
        <v>498297.74</v>
      </c>
      <c r="J20" s="70">
        <v>582948.68999999994</v>
      </c>
      <c r="K20" s="67">
        <f t="shared" si="2"/>
        <v>0.51799403540012701</v>
      </c>
      <c r="L20" s="68">
        <v>138</v>
      </c>
      <c r="M20" s="66">
        <f t="shared" si="3"/>
        <v>1</v>
      </c>
      <c r="N20" s="69">
        <v>175152.31</v>
      </c>
      <c r="O20" s="70">
        <v>211644.82</v>
      </c>
      <c r="P20" s="67">
        <f t="shared" si="4"/>
        <v>1</v>
      </c>
      <c r="Q20" s="68"/>
      <c r="R20" s="66" t="str">
        <f t="shared" si="5"/>
        <v/>
      </c>
      <c r="S20" s="69"/>
      <c r="T20" s="70"/>
      <c r="U20" s="67" t="str">
        <f t="shared" si="6"/>
        <v/>
      </c>
      <c r="V20" s="68">
        <v>91</v>
      </c>
      <c r="W20" s="66">
        <f t="shared" si="7"/>
        <v>0.89215686274509809</v>
      </c>
      <c r="X20" s="69">
        <v>410343.06</v>
      </c>
      <c r="Y20" s="70">
        <v>467591.32</v>
      </c>
      <c r="Z20" s="67">
        <f t="shared" si="8"/>
        <v>0.51996458659623834</v>
      </c>
      <c r="AA20" s="68"/>
      <c r="AB20" s="20" t="str">
        <f t="shared" si="9"/>
        <v/>
      </c>
      <c r="AC20" s="69"/>
      <c r="AD20" s="70"/>
      <c r="AE20" s="67" t="str">
        <f t="shared" si="10"/>
        <v/>
      </c>
    </row>
    <row r="21" spans="1:31" s="42" customFormat="1" ht="36" customHeight="1" x14ac:dyDescent="0.25">
      <c r="A21" s="81" t="s">
        <v>40</v>
      </c>
      <c r="B21" s="68"/>
      <c r="C21" s="66" t="str">
        <f t="shared" si="0"/>
        <v/>
      </c>
      <c r="D21" s="69"/>
      <c r="E21" s="70"/>
      <c r="F21" s="67" t="str">
        <f t="shared" si="1"/>
        <v/>
      </c>
      <c r="G21" s="68"/>
      <c r="H21" s="66" t="str">
        <f t="shared" si="11"/>
        <v/>
      </c>
      <c r="I21" s="69"/>
      <c r="J21" s="70"/>
      <c r="K21" s="67" t="str">
        <f t="shared" si="2"/>
        <v/>
      </c>
      <c r="L21" s="68"/>
      <c r="M21" s="66" t="str">
        <f t="shared" si="3"/>
        <v/>
      </c>
      <c r="N21" s="69"/>
      <c r="O21" s="70"/>
      <c r="P21" s="67" t="str">
        <f t="shared" si="4"/>
        <v/>
      </c>
      <c r="Q21" s="68"/>
      <c r="R21" s="66" t="str">
        <f t="shared" si="5"/>
        <v/>
      </c>
      <c r="S21" s="69"/>
      <c r="T21" s="70"/>
      <c r="U21" s="67" t="str">
        <f t="shared" si="6"/>
        <v/>
      </c>
      <c r="V21" s="68"/>
      <c r="W21" s="66" t="str">
        <f t="shared" si="7"/>
        <v/>
      </c>
      <c r="X21" s="69"/>
      <c r="Y21" s="70"/>
      <c r="Z21" s="67" t="str">
        <f t="shared" si="8"/>
        <v/>
      </c>
      <c r="AA21" s="68"/>
      <c r="AB21" s="20" t="str">
        <f t="shared" si="9"/>
        <v/>
      </c>
      <c r="AC21" s="69"/>
      <c r="AD21" s="70"/>
      <c r="AE21" s="67" t="str">
        <f t="shared" si="10"/>
        <v/>
      </c>
    </row>
    <row r="22" spans="1:31" ht="33" customHeight="1" thickBot="1" x14ac:dyDescent="0.3">
      <c r="A22" s="83" t="s">
        <v>0</v>
      </c>
      <c r="B22" s="16"/>
      <c r="C22" s="17"/>
      <c r="D22" s="18"/>
      <c r="E22" s="18"/>
      <c r="F22" s="19"/>
      <c r="G22" s="16">
        <f t="shared" ref="G22:AE22" si="12">SUM(G13:G21)</f>
        <v>453</v>
      </c>
      <c r="H22" s="17">
        <f t="shared" si="12"/>
        <v>0.99779249448123619</v>
      </c>
      <c r="I22" s="18">
        <f t="shared" si="12"/>
        <v>946601.74</v>
      </c>
      <c r="J22" s="18">
        <f t="shared" si="12"/>
        <v>1125396.5299999998</v>
      </c>
      <c r="K22" s="19">
        <f t="shared" si="12"/>
        <v>1.0000000000000002</v>
      </c>
      <c r="L22" s="16">
        <f t="shared" si="12"/>
        <v>138</v>
      </c>
      <c r="M22" s="17">
        <f t="shared" si="12"/>
        <v>1</v>
      </c>
      <c r="N22" s="18">
        <f t="shared" si="12"/>
        <v>175152.31</v>
      </c>
      <c r="O22" s="18">
        <f t="shared" si="12"/>
        <v>211644.82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102</v>
      </c>
      <c r="W22" s="17">
        <f t="shared" si="12"/>
        <v>1</v>
      </c>
      <c r="X22" s="18">
        <f t="shared" si="12"/>
        <v>773743.06</v>
      </c>
      <c r="Y22" s="18">
        <f t="shared" si="12"/>
        <v>899275.32000000007</v>
      </c>
      <c r="Z22" s="19">
        <f t="shared" si="12"/>
        <v>0.99999999999999989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75" customHeight="1" x14ac:dyDescent="0.25">
      <c r="B23" s="26"/>
      <c r="H23" s="26"/>
      <c r="N23" s="26"/>
    </row>
    <row r="24" spans="1:31" s="48" customFormat="1" ht="48" customHeight="1" x14ac:dyDescent="0.25">
      <c r="A24" s="111" t="s">
        <v>49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46"/>
      <c r="S24" s="46"/>
      <c r="T24" s="46"/>
      <c r="U24" s="46"/>
      <c r="V24" s="47"/>
      <c r="W24" s="47"/>
      <c r="X24" s="47"/>
      <c r="AC24" s="47"/>
      <c r="AD24" s="47"/>
      <c r="AE24" s="47"/>
    </row>
    <row r="25" spans="1:31" s="48" customFormat="1" ht="43.9" customHeight="1" x14ac:dyDescent="0.25">
      <c r="A25" s="107" t="s">
        <v>34</v>
      </c>
      <c r="B25" s="107"/>
      <c r="C25" s="107"/>
      <c r="D25" s="107"/>
      <c r="E25" s="107"/>
      <c r="F25" s="107"/>
      <c r="G25" s="107"/>
      <c r="H25" s="107"/>
      <c r="I25" s="49"/>
      <c r="J25" s="49"/>
      <c r="K25" s="49"/>
      <c r="L25" s="73"/>
      <c r="M25" s="50"/>
      <c r="N25" s="46"/>
      <c r="O25" s="46"/>
      <c r="P25" s="49"/>
      <c r="Q25" s="49"/>
      <c r="R25" s="73"/>
      <c r="S25" s="46"/>
      <c r="T25" s="46"/>
      <c r="U25" s="46"/>
      <c r="V25" s="47"/>
      <c r="W25" s="47"/>
      <c r="X25" s="47"/>
      <c r="AC25" s="47"/>
      <c r="AD25" s="47"/>
      <c r="AE25" s="47"/>
    </row>
    <row r="26" spans="1:31" s="52" customFormat="1" ht="14.65" customHeight="1" x14ac:dyDescent="0.25">
      <c r="A26" s="73"/>
      <c r="B26" s="73"/>
      <c r="C26" s="73"/>
      <c r="D26" s="73"/>
      <c r="E26" s="73"/>
      <c r="F26" s="73"/>
      <c r="G26" s="51"/>
      <c r="H26" s="51"/>
      <c r="I26" s="49"/>
      <c r="J26" s="49"/>
      <c r="K26" s="49"/>
      <c r="L26" s="73"/>
      <c r="M26" s="50"/>
      <c r="N26" s="46"/>
      <c r="O26" s="46"/>
      <c r="P26" s="49"/>
      <c r="Q26" s="49"/>
      <c r="R26" s="73"/>
      <c r="S26" s="46"/>
      <c r="T26" s="46"/>
      <c r="U26" s="46"/>
      <c r="V26" s="47"/>
      <c r="W26" s="47"/>
      <c r="X26" s="47"/>
      <c r="Y26" s="48"/>
      <c r="Z26" s="48"/>
      <c r="AA26" s="48"/>
      <c r="AB26" s="48"/>
      <c r="AC26" s="47"/>
      <c r="AD26" s="47"/>
      <c r="AE26" s="47"/>
    </row>
    <row r="27" spans="1:31" s="53" customFormat="1" ht="13.9" customHeight="1" x14ac:dyDescent="0.25">
      <c r="A27" s="73"/>
      <c r="B27" s="73"/>
      <c r="C27" s="73"/>
      <c r="D27" s="73"/>
      <c r="E27" s="73"/>
      <c r="F27" s="73"/>
      <c r="G27" s="51"/>
      <c r="H27" s="51"/>
      <c r="I27" s="49"/>
      <c r="J27" s="49"/>
      <c r="K27" s="49"/>
      <c r="L27" s="73"/>
      <c r="M27" s="50"/>
      <c r="N27" s="46"/>
      <c r="O27" s="46"/>
      <c r="P27" s="49"/>
      <c r="Q27" s="49"/>
      <c r="R27" s="73"/>
      <c r="S27" s="46"/>
      <c r="T27" s="46"/>
      <c r="U27" s="46"/>
      <c r="V27" s="46"/>
      <c r="W27" s="46"/>
      <c r="X27" s="46"/>
      <c r="Y27" s="48"/>
      <c r="Z27" s="48"/>
      <c r="AA27" s="48"/>
      <c r="AB27" s="48"/>
      <c r="AC27" s="46"/>
      <c r="AD27" s="46"/>
      <c r="AE27" s="46"/>
    </row>
    <row r="28" spans="1:31" s="53" customFormat="1" ht="18" customHeight="1" thickBot="1" x14ac:dyDescent="0.3">
      <c r="A28" s="73"/>
      <c r="B28" s="73"/>
      <c r="C28" s="73"/>
      <c r="D28" s="73"/>
      <c r="E28" s="73"/>
      <c r="F28" s="73"/>
      <c r="G28" s="51"/>
      <c r="H28" s="51"/>
      <c r="I28" s="49"/>
      <c r="J28" s="49"/>
      <c r="K28" s="49"/>
      <c r="L28" s="73"/>
      <c r="M28" s="50"/>
      <c r="N28" s="46"/>
      <c r="O28" s="46"/>
      <c r="P28" s="49"/>
      <c r="Q28" s="49"/>
      <c r="R28" s="73"/>
      <c r="S28" s="46"/>
      <c r="T28" s="46"/>
      <c r="U28" s="46"/>
      <c r="V28" s="49"/>
      <c r="W28" s="49"/>
      <c r="X28" s="73"/>
      <c r="Y28" s="48"/>
      <c r="Z28" s="48"/>
      <c r="AA28" s="48"/>
      <c r="AB28" s="48"/>
      <c r="AC28" s="49"/>
      <c r="AD28" s="49"/>
      <c r="AE28" s="73"/>
    </row>
    <row r="29" spans="1:31" s="54" customFormat="1" ht="18" customHeight="1" x14ac:dyDescent="0.25">
      <c r="A29" s="88" t="s">
        <v>10</v>
      </c>
      <c r="B29" s="93" t="s">
        <v>17</v>
      </c>
      <c r="C29" s="94"/>
      <c r="D29" s="94"/>
      <c r="E29" s="94"/>
      <c r="F29" s="95"/>
      <c r="G29" s="25"/>
      <c r="J29" s="99" t="s">
        <v>15</v>
      </c>
      <c r="K29" s="100"/>
      <c r="L29" s="93" t="s">
        <v>16</v>
      </c>
      <c r="M29" s="94"/>
      <c r="N29" s="94"/>
      <c r="O29" s="94"/>
      <c r="P29" s="95"/>
      <c r="Q29" s="49"/>
      <c r="R29" s="73"/>
      <c r="S29" s="46"/>
      <c r="T29" s="46"/>
      <c r="U29" s="46"/>
      <c r="V29" s="49"/>
      <c r="W29" s="49"/>
      <c r="X29" s="73"/>
      <c r="AC29" s="49"/>
      <c r="AD29" s="49"/>
      <c r="AE29" s="73"/>
    </row>
    <row r="30" spans="1:31" s="54" customFormat="1" ht="18" customHeight="1" thickBot="1" x14ac:dyDescent="0.3">
      <c r="A30" s="89"/>
      <c r="B30" s="108"/>
      <c r="C30" s="109"/>
      <c r="D30" s="109"/>
      <c r="E30" s="109"/>
      <c r="F30" s="110"/>
      <c r="G30" s="25"/>
      <c r="J30" s="101"/>
      <c r="K30" s="102"/>
      <c r="L30" s="96"/>
      <c r="M30" s="97"/>
      <c r="N30" s="97"/>
      <c r="O30" s="97"/>
      <c r="P30" s="98"/>
      <c r="Q30" s="49"/>
      <c r="R30" s="73"/>
      <c r="S30" s="46"/>
      <c r="T30" s="46"/>
      <c r="U30" s="46"/>
      <c r="V30" s="49"/>
      <c r="W30" s="49"/>
      <c r="X30" s="73"/>
      <c r="AC30" s="49"/>
      <c r="AD30" s="49"/>
      <c r="AE30" s="73"/>
    </row>
    <row r="31" spans="1:31" s="25" customFormat="1" ht="47.45" customHeight="1" thickBot="1" x14ac:dyDescent="0.3">
      <c r="A31" s="90"/>
      <c r="B31" s="55" t="s">
        <v>14</v>
      </c>
      <c r="C31" s="35" t="s">
        <v>8</v>
      </c>
      <c r="D31" s="36" t="s">
        <v>30</v>
      </c>
      <c r="E31" s="37" t="s">
        <v>31</v>
      </c>
      <c r="F31" s="56" t="s">
        <v>9</v>
      </c>
      <c r="J31" s="103"/>
      <c r="K31" s="104"/>
      <c r="L31" s="55" t="s">
        <v>14</v>
      </c>
      <c r="M31" s="35" t="s">
        <v>8</v>
      </c>
      <c r="N31" s="36" t="s">
        <v>30</v>
      </c>
      <c r="O31" s="37" t="s">
        <v>31</v>
      </c>
      <c r="P31" s="56" t="s">
        <v>9</v>
      </c>
    </row>
    <row r="32" spans="1:31" s="25" customFormat="1" ht="30" customHeight="1" x14ac:dyDescent="0.25">
      <c r="A32" s="41" t="s">
        <v>25</v>
      </c>
      <c r="B32" s="9">
        <f t="shared" ref="B32:B40" si="13">B13+G13+L13+Q13+AA13+V13</f>
        <v>1</v>
      </c>
      <c r="C32" s="8">
        <f t="shared" ref="C32:C40" si="14">IF(B32,B32/$B$41,"")</f>
        <v>1.443001443001443E-3</v>
      </c>
      <c r="D32" s="10">
        <f t="shared" ref="D32:D40" si="15">D13+I13+N13+S13+AC13+X13</f>
        <v>448304</v>
      </c>
      <c r="E32" s="11">
        <f t="shared" ref="E32:E40" si="16">E13+J13+O13+T13+AD13+Y13</f>
        <v>542447.84</v>
      </c>
      <c r="F32" s="21">
        <f t="shared" ref="F32:F40" si="17">IF(E32,E32/$E$41,"")</f>
        <v>0.24256307135607946</v>
      </c>
      <c r="J32" s="134" t="s">
        <v>3</v>
      </c>
      <c r="K32" s="135"/>
      <c r="L32" s="57">
        <f>B22</f>
        <v>0</v>
      </c>
      <c r="M32" s="8" t="str">
        <f t="shared" ref="M32:M37" si="18">IF(L32,L32/$L$38,"")</f>
        <v/>
      </c>
      <c r="N32" s="58">
        <f>D22</f>
        <v>0</v>
      </c>
      <c r="O32" s="58">
        <f>E22</f>
        <v>0</v>
      </c>
      <c r="P32" s="59" t="str">
        <f t="shared" ref="P32:P37" si="19">IF(O32,O32/$O$38,"")</f>
        <v/>
      </c>
    </row>
    <row r="33" spans="1:33" s="25" customFormat="1" ht="30" customHeight="1" x14ac:dyDescent="0.25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130" t="s">
        <v>1</v>
      </c>
      <c r="K33" s="131"/>
      <c r="L33" s="60">
        <f>G22</f>
        <v>453</v>
      </c>
      <c r="M33" s="8">
        <f t="shared" si="18"/>
        <v>0.65367965367965364</v>
      </c>
      <c r="N33" s="61">
        <f>I22</f>
        <v>946601.74</v>
      </c>
      <c r="O33" s="61">
        <f>J22</f>
        <v>1125396.5299999998</v>
      </c>
      <c r="P33" s="59">
        <f t="shared" si="19"/>
        <v>0.50323665923395355</v>
      </c>
    </row>
    <row r="34" spans="1:33" ht="30" customHeight="1" x14ac:dyDescent="0.25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G34" s="25"/>
      <c r="J34" s="130" t="s">
        <v>2</v>
      </c>
      <c r="K34" s="131"/>
      <c r="L34" s="60">
        <f>L22</f>
        <v>138</v>
      </c>
      <c r="M34" s="8">
        <f t="shared" si="18"/>
        <v>0.19913419913419914</v>
      </c>
      <c r="N34" s="61">
        <f>N22</f>
        <v>175152.31</v>
      </c>
      <c r="O34" s="61">
        <f>O22</f>
        <v>211644.82</v>
      </c>
      <c r="P34" s="59">
        <f t="shared" si="19"/>
        <v>9.4639915195910071E-2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30" customHeight="1" x14ac:dyDescent="0.25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130" t="s">
        <v>33</v>
      </c>
      <c r="K35" s="131"/>
      <c r="L35" s="60">
        <f>Q22</f>
        <v>0</v>
      </c>
      <c r="M35" s="8" t="str">
        <f t="shared" si="18"/>
        <v/>
      </c>
      <c r="N35" s="61">
        <f>S22</f>
        <v>0</v>
      </c>
      <c r="O35" s="61">
        <f>T22</f>
        <v>0</v>
      </c>
      <c r="P35" s="59" t="str">
        <f t="shared" si="19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J36" s="130" t="s">
        <v>5</v>
      </c>
      <c r="K36" s="131"/>
      <c r="L36" s="60">
        <f>V22</f>
        <v>102</v>
      </c>
      <c r="M36" s="8">
        <f t="shared" si="18"/>
        <v>0.1471861471861472</v>
      </c>
      <c r="N36" s="61">
        <f>X22</f>
        <v>773743.06</v>
      </c>
      <c r="O36" s="61">
        <f>Y22</f>
        <v>899275.32000000007</v>
      </c>
      <c r="P36" s="59">
        <f t="shared" si="19"/>
        <v>0.40212342557013631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4" t="s">
        <v>32</v>
      </c>
      <c r="B37" s="15">
        <f t="shared" si="13"/>
        <v>11</v>
      </c>
      <c r="C37" s="8">
        <f t="shared" si="14"/>
        <v>1.5873015873015872E-2</v>
      </c>
      <c r="D37" s="13">
        <f t="shared" si="15"/>
        <v>363400</v>
      </c>
      <c r="E37" s="22">
        <f t="shared" si="16"/>
        <v>431684</v>
      </c>
      <c r="F37" s="21">
        <f t="shared" si="17"/>
        <v>0.19303348483289712</v>
      </c>
      <c r="G37" s="25"/>
      <c r="J37" s="130" t="s">
        <v>4</v>
      </c>
      <c r="K37" s="131"/>
      <c r="L37" s="60">
        <f>AA22</f>
        <v>0</v>
      </c>
      <c r="M37" s="8" t="str">
        <f t="shared" si="18"/>
        <v/>
      </c>
      <c r="N37" s="61">
        <f>AC22</f>
        <v>0</v>
      </c>
      <c r="O37" s="61">
        <f>AD22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">
      <c r="A38" s="44" t="s">
        <v>28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23">
        <f t="shared" si="16"/>
        <v>0</v>
      </c>
      <c r="F38" s="21" t="str">
        <f t="shared" si="17"/>
        <v/>
      </c>
      <c r="G38" s="25"/>
      <c r="J38" s="132" t="s">
        <v>0</v>
      </c>
      <c r="K38" s="133"/>
      <c r="L38" s="84">
        <f>SUM(L32:L37)</f>
        <v>693</v>
      </c>
      <c r="M38" s="17">
        <f>SUM(M32:M37)</f>
        <v>1</v>
      </c>
      <c r="N38" s="85">
        <f>SUM(N32:N37)</f>
        <v>1895497.11</v>
      </c>
      <c r="O38" s="86">
        <f>SUM(O32:O37)</f>
        <v>2236316.67</v>
      </c>
      <c r="P38" s="87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5" t="s">
        <v>29</v>
      </c>
      <c r="B39" s="12">
        <f t="shared" si="13"/>
        <v>681</v>
      </c>
      <c r="C39" s="8">
        <f t="shared" si="14"/>
        <v>0.98268398268398272</v>
      </c>
      <c r="D39" s="13">
        <f t="shared" si="15"/>
        <v>1083793.1100000001</v>
      </c>
      <c r="E39" s="23">
        <f t="shared" si="16"/>
        <v>1262184.83</v>
      </c>
      <c r="F39" s="21">
        <f t="shared" si="17"/>
        <v>0.56440344381102348</v>
      </c>
      <c r="G39" s="25"/>
      <c r="H39" s="26"/>
      <c r="I39" s="63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3" customFormat="1" ht="30" customHeight="1" x14ac:dyDescent="0.25">
      <c r="A40" s="81" t="s">
        <v>40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51"/>
      <c r="H40" s="51"/>
      <c r="I40" s="49"/>
      <c r="J40" s="49"/>
      <c r="K40" s="49"/>
      <c r="L40" s="73"/>
      <c r="M40" s="50"/>
      <c r="N40" s="46"/>
      <c r="O40" s="46"/>
      <c r="P40" s="49"/>
      <c r="Q40" s="49"/>
      <c r="R40" s="73"/>
      <c r="S40" s="46"/>
      <c r="T40" s="46"/>
      <c r="U40" s="46"/>
      <c r="V40" s="49"/>
      <c r="W40" s="49"/>
      <c r="X40" s="73"/>
      <c r="Y40" s="48"/>
      <c r="Z40" s="48"/>
      <c r="AA40" s="48"/>
      <c r="AB40" s="48"/>
      <c r="AC40" s="49"/>
      <c r="AD40" s="49"/>
      <c r="AE40" s="73"/>
    </row>
    <row r="41" spans="1:33" s="53" customFormat="1" ht="30" customHeight="1" thickBot="1" x14ac:dyDescent="0.3">
      <c r="A41" s="64" t="s">
        <v>0</v>
      </c>
      <c r="B41" s="16">
        <f>SUM(B32:B40)</f>
        <v>693</v>
      </c>
      <c r="C41" s="17">
        <f>SUM(C32:C40)</f>
        <v>1</v>
      </c>
      <c r="D41" s="18">
        <f>SUM(D32:D40)</f>
        <v>1895497.11</v>
      </c>
      <c r="E41" s="18">
        <f>SUM(E32:E40)</f>
        <v>2236316.67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5"/>
      <c r="V41" s="49"/>
      <c r="W41" s="49"/>
      <c r="X41" s="73"/>
      <c r="Y41" s="48"/>
      <c r="Z41" s="48"/>
      <c r="AA41" s="48"/>
      <c r="AB41" s="48"/>
      <c r="AC41" s="49"/>
      <c r="AD41" s="49"/>
      <c r="AE41" s="73"/>
    </row>
    <row r="42" spans="1:33" ht="36" customHeight="1" x14ac:dyDescent="0.3">
      <c r="A42" s="73"/>
      <c r="B42" s="73"/>
      <c r="C42" s="73"/>
      <c r="D42" s="73"/>
      <c r="E42" s="73"/>
      <c r="F42" s="73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3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G101" s="27"/>
      <c r="H101" s="62"/>
      <c r="I101" s="27"/>
      <c r="J101" s="27"/>
      <c r="K101" s="27"/>
      <c r="L101" s="27"/>
      <c r="M101" s="27"/>
      <c r="N101" s="62"/>
      <c r="O101" s="27"/>
      <c r="P101" s="27"/>
      <c r="Q101" s="27"/>
      <c r="R101" s="27"/>
      <c r="S101" s="27"/>
      <c r="T101" s="27"/>
      <c r="U101" s="27"/>
    </row>
    <row r="102" spans="2:21" s="25" customFormat="1" x14ac:dyDescent="0.25">
      <c r="B102" s="26"/>
      <c r="G102" s="27"/>
      <c r="H102" s="62"/>
      <c r="I102" s="27"/>
      <c r="J102" s="27"/>
      <c r="K102" s="27"/>
      <c r="L102" s="27"/>
      <c r="M102" s="27"/>
      <c r="N102" s="62"/>
      <c r="O102" s="27"/>
      <c r="P102" s="27"/>
      <c r="Q102" s="27"/>
      <c r="R102" s="27"/>
      <c r="S102" s="27"/>
      <c r="T102" s="27"/>
      <c r="U102" s="27"/>
    </row>
    <row r="103" spans="2:21" s="25" customFormat="1" x14ac:dyDescent="0.25">
      <c r="B103" s="26"/>
      <c r="F103" s="27"/>
      <c r="G103" s="27"/>
      <c r="H103" s="62"/>
      <c r="I103" s="27"/>
      <c r="J103" s="27"/>
      <c r="K103" s="27"/>
      <c r="L103" s="27"/>
      <c r="M103" s="27"/>
      <c r="N103" s="62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AA11:AE11"/>
    <mergeCell ref="V11:Z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7:K37"/>
    <mergeCell ref="J36:K36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32:C39 M32:M37 C4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topLeftCell="A28" zoomScale="85" zoomScaleNormal="85" workbookViewId="0">
      <selection activeCell="B29" sqref="B29:F30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2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37</v>
      </c>
      <c r="B7" s="31" t="s">
        <v>44</v>
      </c>
      <c r="C7" s="32"/>
      <c r="D7" s="32"/>
      <c r="E7" s="32"/>
      <c r="F7" s="32"/>
      <c r="G7" s="33"/>
      <c r="H7" s="74"/>
      <c r="I7" s="74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51</v>
      </c>
      <c r="C8" s="75"/>
      <c r="D8" s="75"/>
      <c r="E8" s="75"/>
      <c r="F8" s="75"/>
      <c r="G8" s="76"/>
      <c r="H8" s="76"/>
      <c r="I8" s="76"/>
      <c r="J8" s="76"/>
      <c r="K8" s="76"/>
      <c r="L8" s="30"/>
      <c r="N8" s="26"/>
      <c r="R8" s="30"/>
      <c r="X8" s="30"/>
      <c r="AE8" s="30"/>
    </row>
    <row r="9" spans="1:31" ht="19.899999999999999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12" t="s">
        <v>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</row>
    <row r="11" spans="1:31" ht="30" customHeight="1" thickBot="1" x14ac:dyDescent="0.3">
      <c r="A11" s="105" t="s">
        <v>10</v>
      </c>
      <c r="B11" s="115" t="s">
        <v>3</v>
      </c>
      <c r="C11" s="116"/>
      <c r="D11" s="116"/>
      <c r="E11" s="116"/>
      <c r="F11" s="117"/>
      <c r="G11" s="118" t="s">
        <v>1</v>
      </c>
      <c r="H11" s="119"/>
      <c r="I11" s="119"/>
      <c r="J11" s="119"/>
      <c r="K11" s="120"/>
      <c r="L11" s="91" t="s">
        <v>2</v>
      </c>
      <c r="M11" s="92"/>
      <c r="N11" s="92"/>
      <c r="O11" s="92"/>
      <c r="P11" s="92"/>
      <c r="Q11" s="121" t="s">
        <v>33</v>
      </c>
      <c r="R11" s="122"/>
      <c r="S11" s="122"/>
      <c r="T11" s="122"/>
      <c r="U11" s="123"/>
      <c r="V11" s="127" t="s">
        <v>5</v>
      </c>
      <c r="W11" s="128"/>
      <c r="X11" s="128"/>
      <c r="Y11" s="128"/>
      <c r="Z11" s="129"/>
      <c r="AA11" s="124" t="s">
        <v>4</v>
      </c>
      <c r="AB11" s="125"/>
      <c r="AC11" s="125"/>
      <c r="AD11" s="125"/>
      <c r="AE11" s="126"/>
    </row>
    <row r="12" spans="1:31" ht="39" customHeight="1" thickBot="1" x14ac:dyDescent="0.3">
      <c r="A12" s="10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IF(B13,B13/$B$22,"")</f>
        <v/>
      </c>
      <c r="D13" s="4"/>
      <c r="E13" s="5"/>
      <c r="F13" s="21" t="str">
        <f t="shared" ref="F13:F21" si="1">IF(E13,E13/$E$22,"")</f>
        <v/>
      </c>
      <c r="G13" s="1"/>
      <c r="H13" s="20"/>
      <c r="I13" s="4"/>
      <c r="J13" s="5"/>
      <c r="K13" s="21" t="str">
        <f t="shared" ref="K13:K21" si="2">IF(J13,J13/$J$22,"")</f>
        <v/>
      </c>
      <c r="L13" s="1"/>
      <c r="M13" s="20" t="str">
        <f t="shared" ref="M13:M21" si="3">IF(L13,L13/$L$22,"")</f>
        <v/>
      </c>
      <c r="N13" s="4"/>
      <c r="O13" s="5"/>
      <c r="P13" s="21" t="str">
        <f t="shared" ref="P13:P21" si="4">IF(O13,O13/$O$22,"")</f>
        <v/>
      </c>
      <c r="Q13" s="1"/>
      <c r="R13" s="20" t="str">
        <f t="shared" ref="R13:R21" si="5">IF(Q13,Q13/$Q$22,"")</f>
        <v/>
      </c>
      <c r="S13" s="4"/>
      <c r="T13" s="5"/>
      <c r="U13" s="21" t="str">
        <f t="shared" ref="U13:U21" si="6">IF(T13,T13/$T$22,"")</f>
        <v/>
      </c>
      <c r="V13" s="1"/>
      <c r="W13" s="20" t="str">
        <f t="shared" ref="W13:W21" si="7">IF(V13,V13/$V$22,"")</f>
        <v/>
      </c>
      <c r="X13" s="4"/>
      <c r="Y13" s="5"/>
      <c r="Z13" s="21" t="str">
        <f t="shared" ref="Z13:Z21" si="8">IF(Y13,Y13/$Y$22,"")</f>
        <v/>
      </c>
      <c r="AA13" s="1"/>
      <c r="AB13" s="20" t="str">
        <f t="shared" ref="AB13:AB21" si="9">IF(AA13,AA13/$AA$22,"")</f>
        <v/>
      </c>
      <c r="AC13" s="4"/>
      <c r="AD13" s="5"/>
      <c r="AE13" s="21" t="str">
        <f t="shared" ref="AE13:AE21" si="10">IF(AD13,AD13/$AD$22,"")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ref="H14:H21" si="11">IF(G14,G14/$G$22,"")</f>
        <v/>
      </c>
      <c r="I14" s="6"/>
      <c r="J14" s="7"/>
      <c r="K14" s="21" t="str">
        <f t="shared" si="2"/>
        <v/>
      </c>
      <c r="L14" s="2"/>
      <c r="M14" s="20" t="str">
        <f t="shared" si="3"/>
        <v/>
      </c>
      <c r="N14" s="6"/>
      <c r="O14" s="7"/>
      <c r="P14" s="21" t="str">
        <f t="shared" si="4"/>
        <v/>
      </c>
      <c r="Q14" s="2"/>
      <c r="R14" s="20" t="str">
        <f t="shared" si="5"/>
        <v/>
      </c>
      <c r="S14" s="6"/>
      <c r="T14" s="7"/>
      <c r="U14" s="21" t="str">
        <f t="shared" si="6"/>
        <v/>
      </c>
      <c r="V14" s="2"/>
      <c r="W14" s="20" t="str">
        <f t="shared" si="7"/>
        <v/>
      </c>
      <c r="X14" s="6"/>
      <c r="Y14" s="7"/>
      <c r="Z14" s="21" t="str">
        <f t="shared" si="8"/>
        <v/>
      </c>
      <c r="AA14" s="2"/>
      <c r="AB14" s="20" t="str">
        <f t="shared" si="9"/>
        <v/>
      </c>
      <c r="AC14" s="6"/>
      <c r="AD14" s="7"/>
      <c r="AE14" s="21" t="str">
        <f t="shared" si="10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11"/>
        <v/>
      </c>
      <c r="I15" s="6"/>
      <c r="J15" s="7"/>
      <c r="K15" s="21" t="str">
        <f t="shared" si="2"/>
        <v/>
      </c>
      <c r="L15" s="2"/>
      <c r="M15" s="20" t="str">
        <f t="shared" si="3"/>
        <v/>
      </c>
      <c r="N15" s="6"/>
      <c r="O15" s="7"/>
      <c r="P15" s="21" t="str">
        <f t="shared" si="4"/>
        <v/>
      </c>
      <c r="Q15" s="2"/>
      <c r="R15" s="20" t="str">
        <f t="shared" si="5"/>
        <v/>
      </c>
      <c r="S15" s="6"/>
      <c r="T15" s="7"/>
      <c r="U15" s="21" t="str">
        <f t="shared" si="6"/>
        <v/>
      </c>
      <c r="V15" s="2"/>
      <c r="W15" s="20" t="str">
        <f t="shared" si="7"/>
        <v/>
      </c>
      <c r="X15" s="6"/>
      <c r="Y15" s="7"/>
      <c r="Z15" s="21" t="str">
        <f t="shared" si="8"/>
        <v/>
      </c>
      <c r="AA15" s="2"/>
      <c r="AB15" s="20" t="str">
        <f t="shared" si="9"/>
        <v/>
      </c>
      <c r="AC15" s="6"/>
      <c r="AD15" s="7"/>
      <c r="AE15" s="21" t="str">
        <f t="shared" si="10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11"/>
        <v/>
      </c>
      <c r="I16" s="6"/>
      <c r="J16" s="7"/>
      <c r="K16" s="21" t="str">
        <f t="shared" si="2"/>
        <v/>
      </c>
      <c r="L16" s="2"/>
      <c r="M16" s="20" t="str">
        <f t="shared" si="3"/>
        <v/>
      </c>
      <c r="N16" s="6"/>
      <c r="O16" s="7"/>
      <c r="P16" s="21" t="str">
        <f t="shared" si="4"/>
        <v/>
      </c>
      <c r="Q16" s="2"/>
      <c r="R16" s="20" t="str">
        <f t="shared" si="5"/>
        <v/>
      </c>
      <c r="S16" s="6"/>
      <c r="T16" s="7"/>
      <c r="U16" s="21" t="str">
        <f t="shared" si="6"/>
        <v/>
      </c>
      <c r="V16" s="2"/>
      <c r="W16" s="20" t="str">
        <f t="shared" si="7"/>
        <v/>
      </c>
      <c r="X16" s="6"/>
      <c r="Y16" s="7"/>
      <c r="Z16" s="21" t="str">
        <f t="shared" si="8"/>
        <v/>
      </c>
      <c r="AA16" s="2"/>
      <c r="AB16" s="20" t="str">
        <f t="shared" si="9"/>
        <v/>
      </c>
      <c r="AC16" s="6"/>
      <c r="AD16" s="7"/>
      <c r="AE16" s="21" t="str">
        <f t="shared" si="10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11"/>
        <v/>
      </c>
      <c r="I17" s="6"/>
      <c r="J17" s="7"/>
      <c r="K17" s="21" t="str">
        <f t="shared" si="2"/>
        <v/>
      </c>
      <c r="L17" s="3"/>
      <c r="M17" s="20" t="str">
        <f t="shared" si="3"/>
        <v/>
      </c>
      <c r="N17" s="6"/>
      <c r="O17" s="7"/>
      <c r="P17" s="21" t="str">
        <f t="shared" si="4"/>
        <v/>
      </c>
      <c r="Q17" s="3"/>
      <c r="R17" s="20" t="str">
        <f t="shared" si="5"/>
        <v/>
      </c>
      <c r="S17" s="6"/>
      <c r="T17" s="7"/>
      <c r="U17" s="21" t="str">
        <f t="shared" si="6"/>
        <v/>
      </c>
      <c r="V17" s="3"/>
      <c r="W17" s="20" t="str">
        <f t="shared" si="7"/>
        <v/>
      </c>
      <c r="X17" s="6"/>
      <c r="Y17" s="7"/>
      <c r="Z17" s="21" t="str">
        <f t="shared" si="8"/>
        <v/>
      </c>
      <c r="AA17" s="3"/>
      <c r="AB17" s="20" t="str">
        <f t="shared" si="9"/>
        <v/>
      </c>
      <c r="AC17" s="6"/>
      <c r="AD17" s="7"/>
      <c r="AE17" s="21" t="str">
        <f t="shared" si="10"/>
        <v/>
      </c>
    </row>
    <row r="18" spans="1:31" s="80" customFormat="1" ht="36" customHeight="1" x14ac:dyDescent="0.25">
      <c r="A18" s="77" t="s">
        <v>32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11"/>
        <v>2.3809523809523812E-3</v>
      </c>
      <c r="I18" s="69">
        <v>72000</v>
      </c>
      <c r="J18" s="70">
        <v>87120</v>
      </c>
      <c r="K18" s="67">
        <f t="shared" si="2"/>
        <v>0.12915055712855261</v>
      </c>
      <c r="L18" s="71"/>
      <c r="M18" s="66" t="str">
        <f t="shared" si="3"/>
        <v/>
      </c>
      <c r="N18" s="69"/>
      <c r="O18" s="70"/>
      <c r="P18" s="67" t="str">
        <f t="shared" si="4"/>
        <v/>
      </c>
      <c r="Q18" s="71"/>
      <c r="R18" s="66" t="str">
        <f t="shared" si="5"/>
        <v/>
      </c>
      <c r="S18" s="69"/>
      <c r="T18" s="70"/>
      <c r="U18" s="67" t="str">
        <f t="shared" si="6"/>
        <v/>
      </c>
      <c r="V18" s="71">
        <v>3</v>
      </c>
      <c r="W18" s="66">
        <f t="shared" si="7"/>
        <v>4.8387096774193547E-2</v>
      </c>
      <c r="X18" s="69">
        <v>111000</v>
      </c>
      <c r="Y18" s="70">
        <v>126060</v>
      </c>
      <c r="Z18" s="67">
        <f t="shared" si="8"/>
        <v>0.31514721882579383</v>
      </c>
      <c r="AA18" s="71"/>
      <c r="AB18" s="20" t="str">
        <f t="shared" si="9"/>
        <v/>
      </c>
      <c r="AC18" s="69"/>
      <c r="AD18" s="70"/>
      <c r="AE18" s="67" t="str">
        <f t="shared" si="10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11"/>
        <v/>
      </c>
      <c r="I19" s="6"/>
      <c r="J19" s="7"/>
      <c r="K19" s="21" t="str">
        <f t="shared" si="2"/>
        <v/>
      </c>
      <c r="L19" s="2"/>
      <c r="M19" s="20" t="str">
        <f t="shared" si="3"/>
        <v/>
      </c>
      <c r="N19" s="6"/>
      <c r="O19" s="7"/>
      <c r="P19" s="21" t="str">
        <f t="shared" si="4"/>
        <v/>
      </c>
      <c r="Q19" s="2"/>
      <c r="R19" s="20" t="str">
        <f t="shared" si="5"/>
        <v/>
      </c>
      <c r="S19" s="6"/>
      <c r="T19" s="7"/>
      <c r="U19" s="21" t="str">
        <f t="shared" si="6"/>
        <v/>
      </c>
      <c r="V19" s="2"/>
      <c r="W19" s="20" t="str">
        <f t="shared" si="7"/>
        <v/>
      </c>
      <c r="X19" s="6"/>
      <c r="Y19" s="7"/>
      <c r="Z19" s="21" t="str">
        <f t="shared" si="8"/>
        <v/>
      </c>
      <c r="AA19" s="2"/>
      <c r="AB19" s="20" t="str">
        <f t="shared" si="9"/>
        <v/>
      </c>
      <c r="AC19" s="6"/>
      <c r="AD19" s="7"/>
      <c r="AE19" s="21" t="str">
        <f t="shared" si="10"/>
        <v/>
      </c>
    </row>
    <row r="20" spans="1:31" s="80" customFormat="1" ht="36" customHeight="1" x14ac:dyDescent="0.25">
      <c r="A20" s="81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419</v>
      </c>
      <c r="H20" s="66">
        <f t="shared" si="11"/>
        <v>0.99761904761904763</v>
      </c>
      <c r="I20" s="69">
        <v>507272.07</v>
      </c>
      <c r="J20" s="70">
        <v>587441.55000000005</v>
      </c>
      <c r="K20" s="67">
        <f t="shared" si="2"/>
        <v>0.87084944287144739</v>
      </c>
      <c r="L20" s="68">
        <v>128</v>
      </c>
      <c r="M20" s="66">
        <f t="shared" si="3"/>
        <v>1</v>
      </c>
      <c r="N20" s="69">
        <v>117809.03</v>
      </c>
      <c r="O20" s="70">
        <v>141352.63</v>
      </c>
      <c r="P20" s="67">
        <f t="shared" si="4"/>
        <v>1</v>
      </c>
      <c r="Q20" s="68"/>
      <c r="R20" s="66" t="str">
        <f t="shared" si="5"/>
        <v/>
      </c>
      <c r="S20" s="69"/>
      <c r="T20" s="70"/>
      <c r="U20" s="67" t="str">
        <f t="shared" si="6"/>
        <v/>
      </c>
      <c r="V20" s="68">
        <v>59</v>
      </c>
      <c r="W20" s="66">
        <f t="shared" si="7"/>
        <v>0.95161290322580649</v>
      </c>
      <c r="X20" s="69">
        <v>246385.18</v>
      </c>
      <c r="Y20" s="70">
        <v>273943.53000000003</v>
      </c>
      <c r="Z20" s="67">
        <f t="shared" si="8"/>
        <v>0.68485278117420612</v>
      </c>
      <c r="AA20" s="68"/>
      <c r="AB20" s="20" t="str">
        <f t="shared" si="9"/>
        <v/>
      </c>
      <c r="AC20" s="69"/>
      <c r="AD20" s="70"/>
      <c r="AE20" s="67" t="str">
        <f t="shared" si="10"/>
        <v/>
      </c>
    </row>
    <row r="21" spans="1:31" s="42" customFormat="1" ht="36" customHeight="1" x14ac:dyDescent="0.25">
      <c r="A21" s="81" t="s">
        <v>40</v>
      </c>
      <c r="B21" s="68"/>
      <c r="C21" s="66" t="str">
        <f t="shared" si="0"/>
        <v/>
      </c>
      <c r="D21" s="69"/>
      <c r="E21" s="70"/>
      <c r="F21" s="67" t="str">
        <f t="shared" si="1"/>
        <v/>
      </c>
      <c r="G21" s="68"/>
      <c r="H21" s="66" t="str">
        <f t="shared" si="11"/>
        <v/>
      </c>
      <c r="I21" s="69"/>
      <c r="J21" s="70"/>
      <c r="K21" s="67" t="str">
        <f t="shared" si="2"/>
        <v/>
      </c>
      <c r="L21" s="68"/>
      <c r="M21" s="66" t="str">
        <f t="shared" si="3"/>
        <v/>
      </c>
      <c r="N21" s="69"/>
      <c r="O21" s="70"/>
      <c r="P21" s="67" t="str">
        <f t="shared" si="4"/>
        <v/>
      </c>
      <c r="Q21" s="68"/>
      <c r="R21" s="66" t="str">
        <f t="shared" si="5"/>
        <v/>
      </c>
      <c r="S21" s="69"/>
      <c r="T21" s="70"/>
      <c r="U21" s="67" t="str">
        <f t="shared" si="6"/>
        <v/>
      </c>
      <c r="V21" s="68"/>
      <c r="W21" s="66" t="str">
        <f t="shared" si="7"/>
        <v/>
      </c>
      <c r="X21" s="69"/>
      <c r="Y21" s="70"/>
      <c r="Z21" s="67" t="str">
        <f t="shared" si="8"/>
        <v/>
      </c>
      <c r="AA21" s="68"/>
      <c r="AB21" s="20" t="str">
        <f t="shared" si="9"/>
        <v/>
      </c>
      <c r="AC21" s="69"/>
      <c r="AD21" s="70"/>
      <c r="AE21" s="67" t="str">
        <f t="shared" si="10"/>
        <v/>
      </c>
    </row>
    <row r="22" spans="1:31" ht="33" customHeight="1" thickBot="1" x14ac:dyDescent="0.3">
      <c r="A22" s="83" t="s">
        <v>0</v>
      </c>
      <c r="B22" s="16"/>
      <c r="C22" s="17"/>
      <c r="D22" s="18"/>
      <c r="E22" s="18"/>
      <c r="F22" s="19"/>
      <c r="G22" s="16">
        <f t="shared" ref="G22:AE22" si="12">SUM(G13:G21)</f>
        <v>420</v>
      </c>
      <c r="H22" s="17">
        <f t="shared" si="12"/>
        <v>1</v>
      </c>
      <c r="I22" s="18">
        <f t="shared" si="12"/>
        <v>579272.07000000007</v>
      </c>
      <c r="J22" s="18">
        <f t="shared" si="12"/>
        <v>674561.55</v>
      </c>
      <c r="K22" s="19">
        <f t="shared" si="12"/>
        <v>1</v>
      </c>
      <c r="L22" s="16">
        <f t="shared" si="12"/>
        <v>128</v>
      </c>
      <c r="M22" s="17">
        <f t="shared" si="12"/>
        <v>1</v>
      </c>
      <c r="N22" s="18">
        <f t="shared" si="12"/>
        <v>117809.03</v>
      </c>
      <c r="O22" s="18">
        <f t="shared" si="12"/>
        <v>141352.63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62</v>
      </c>
      <c r="W22" s="17">
        <f t="shared" si="12"/>
        <v>1</v>
      </c>
      <c r="X22" s="18">
        <f t="shared" si="12"/>
        <v>357385.18</v>
      </c>
      <c r="Y22" s="18">
        <f t="shared" si="12"/>
        <v>400003.53</v>
      </c>
      <c r="Z22" s="19">
        <f t="shared" si="12"/>
        <v>1</v>
      </c>
      <c r="AA22" s="16">
        <f t="shared" si="12"/>
        <v>0</v>
      </c>
      <c r="AB22" s="17">
        <f t="shared" si="12"/>
        <v>0</v>
      </c>
      <c r="AC22" s="18">
        <f t="shared" si="12"/>
        <v>0</v>
      </c>
      <c r="AD22" s="18">
        <f t="shared" si="12"/>
        <v>0</v>
      </c>
      <c r="AE22" s="19">
        <f t="shared" si="12"/>
        <v>0</v>
      </c>
    </row>
    <row r="23" spans="1:31" s="25" customFormat="1" ht="18.75" customHeight="1" x14ac:dyDescent="0.25">
      <c r="B23" s="26"/>
      <c r="H23" s="26"/>
      <c r="N23" s="26"/>
    </row>
    <row r="24" spans="1:31" s="48" customFormat="1" ht="48" customHeight="1" x14ac:dyDescent="0.25">
      <c r="A24" s="111" t="s">
        <v>49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46"/>
      <c r="S24" s="46"/>
      <c r="T24" s="46"/>
      <c r="U24" s="46"/>
      <c r="V24" s="47"/>
      <c r="W24" s="47"/>
      <c r="X24" s="47"/>
      <c r="AC24" s="47"/>
      <c r="AD24" s="47"/>
      <c r="AE24" s="47"/>
    </row>
    <row r="25" spans="1:31" s="48" customFormat="1" ht="43.9" customHeight="1" x14ac:dyDescent="0.25">
      <c r="A25" s="107" t="s">
        <v>34</v>
      </c>
      <c r="B25" s="107"/>
      <c r="C25" s="107"/>
      <c r="D25" s="107"/>
      <c r="E25" s="107"/>
      <c r="F25" s="107"/>
      <c r="G25" s="107"/>
      <c r="H25" s="107"/>
      <c r="I25" s="49"/>
      <c r="J25" s="49"/>
      <c r="K25" s="49"/>
      <c r="L25" s="73"/>
      <c r="M25" s="50"/>
      <c r="N25" s="46"/>
      <c r="O25" s="46"/>
      <c r="P25" s="49"/>
      <c r="Q25" s="49"/>
      <c r="R25" s="73"/>
      <c r="S25" s="46"/>
      <c r="T25" s="46"/>
      <c r="U25" s="46"/>
      <c r="V25" s="47"/>
      <c r="W25" s="47"/>
      <c r="X25" s="47"/>
      <c r="AC25" s="47"/>
      <c r="AD25" s="47"/>
      <c r="AE25" s="47"/>
    </row>
    <row r="26" spans="1:31" s="52" customFormat="1" ht="14.65" customHeight="1" x14ac:dyDescent="0.25">
      <c r="A26" s="73"/>
      <c r="B26" s="73"/>
      <c r="C26" s="73"/>
      <c r="D26" s="73"/>
      <c r="E26" s="73"/>
      <c r="F26" s="73"/>
      <c r="G26" s="51"/>
      <c r="H26" s="51"/>
      <c r="I26" s="49"/>
      <c r="J26" s="49"/>
      <c r="K26" s="49"/>
      <c r="L26" s="73"/>
      <c r="M26" s="50"/>
      <c r="N26" s="46"/>
      <c r="O26" s="46"/>
      <c r="P26" s="49"/>
      <c r="Q26" s="49"/>
      <c r="R26" s="73"/>
      <c r="S26" s="46"/>
      <c r="T26" s="46"/>
      <c r="U26" s="46"/>
      <c r="V26" s="47"/>
      <c r="W26" s="47"/>
      <c r="X26" s="47"/>
      <c r="Y26" s="48"/>
      <c r="Z26" s="48"/>
      <c r="AA26" s="48"/>
      <c r="AB26" s="48"/>
      <c r="AC26" s="47"/>
      <c r="AD26" s="47"/>
      <c r="AE26" s="47"/>
    </row>
    <row r="27" spans="1:31" s="53" customFormat="1" ht="13.9" customHeight="1" x14ac:dyDescent="0.25">
      <c r="A27" s="73"/>
      <c r="B27" s="73"/>
      <c r="C27" s="73"/>
      <c r="D27" s="73"/>
      <c r="E27" s="73"/>
      <c r="F27" s="73"/>
      <c r="G27" s="51"/>
      <c r="H27" s="51"/>
      <c r="I27" s="49"/>
      <c r="J27" s="49"/>
      <c r="K27" s="49"/>
      <c r="L27" s="73"/>
      <c r="M27" s="50"/>
      <c r="N27" s="46"/>
      <c r="O27" s="46"/>
      <c r="P27" s="49"/>
      <c r="Q27" s="49"/>
      <c r="R27" s="73"/>
      <c r="S27" s="46"/>
      <c r="T27" s="46"/>
      <c r="U27" s="46"/>
      <c r="V27" s="46"/>
      <c r="W27" s="46"/>
      <c r="X27" s="46"/>
      <c r="Y27" s="48"/>
      <c r="Z27" s="48"/>
      <c r="AA27" s="48"/>
      <c r="AB27" s="48"/>
      <c r="AC27" s="46"/>
      <c r="AD27" s="46"/>
      <c r="AE27" s="46"/>
    </row>
    <row r="28" spans="1:31" s="53" customFormat="1" ht="18" customHeight="1" thickBot="1" x14ac:dyDescent="0.3">
      <c r="A28" s="73"/>
      <c r="B28" s="73"/>
      <c r="C28" s="73"/>
      <c r="D28" s="73"/>
      <c r="E28" s="73"/>
      <c r="F28" s="73"/>
      <c r="G28" s="51"/>
      <c r="H28" s="51"/>
      <c r="I28" s="49"/>
      <c r="J28" s="49"/>
      <c r="K28" s="49"/>
      <c r="L28" s="73"/>
      <c r="M28" s="50"/>
      <c r="N28" s="46"/>
      <c r="O28" s="46"/>
      <c r="P28" s="49"/>
      <c r="Q28" s="49"/>
      <c r="R28" s="73"/>
      <c r="S28" s="46"/>
      <c r="T28" s="46"/>
      <c r="U28" s="46"/>
      <c r="V28" s="49"/>
      <c r="W28" s="49"/>
      <c r="X28" s="73"/>
      <c r="Y28" s="48"/>
      <c r="Z28" s="48"/>
      <c r="AA28" s="48"/>
      <c r="AB28" s="48"/>
      <c r="AC28" s="49"/>
      <c r="AD28" s="49"/>
      <c r="AE28" s="73"/>
    </row>
    <row r="29" spans="1:31" s="54" customFormat="1" ht="18" customHeight="1" x14ac:dyDescent="0.25">
      <c r="A29" s="88" t="s">
        <v>10</v>
      </c>
      <c r="B29" s="93" t="s">
        <v>17</v>
      </c>
      <c r="C29" s="94"/>
      <c r="D29" s="94"/>
      <c r="E29" s="94"/>
      <c r="F29" s="95"/>
      <c r="G29" s="25"/>
      <c r="J29" s="99" t="s">
        <v>15</v>
      </c>
      <c r="K29" s="100"/>
      <c r="L29" s="93" t="s">
        <v>16</v>
      </c>
      <c r="M29" s="94"/>
      <c r="N29" s="94"/>
      <c r="O29" s="94"/>
      <c r="P29" s="95"/>
      <c r="Q29" s="49"/>
      <c r="R29" s="73"/>
      <c r="S29" s="46"/>
      <c r="T29" s="46"/>
      <c r="U29" s="46"/>
      <c r="V29" s="49"/>
      <c r="W29" s="49"/>
      <c r="X29" s="73"/>
      <c r="AC29" s="49"/>
      <c r="AD29" s="49"/>
      <c r="AE29" s="73"/>
    </row>
    <row r="30" spans="1:31" s="54" customFormat="1" ht="18" customHeight="1" thickBot="1" x14ac:dyDescent="0.3">
      <c r="A30" s="89"/>
      <c r="B30" s="108"/>
      <c r="C30" s="109"/>
      <c r="D30" s="109"/>
      <c r="E30" s="109"/>
      <c r="F30" s="110"/>
      <c r="G30" s="25"/>
      <c r="J30" s="101"/>
      <c r="K30" s="102"/>
      <c r="L30" s="96"/>
      <c r="M30" s="97"/>
      <c r="N30" s="97"/>
      <c r="O30" s="97"/>
      <c r="P30" s="98"/>
      <c r="Q30" s="49"/>
      <c r="R30" s="73"/>
      <c r="S30" s="46"/>
      <c r="T30" s="46"/>
      <c r="U30" s="46"/>
      <c r="V30" s="49"/>
      <c r="W30" s="49"/>
      <c r="X30" s="73"/>
      <c r="AC30" s="49"/>
      <c r="AD30" s="49"/>
      <c r="AE30" s="73"/>
    </row>
    <row r="31" spans="1:31" s="25" customFormat="1" ht="47.45" customHeight="1" thickBot="1" x14ac:dyDescent="0.3">
      <c r="A31" s="90"/>
      <c r="B31" s="55" t="s">
        <v>14</v>
      </c>
      <c r="C31" s="35" t="s">
        <v>8</v>
      </c>
      <c r="D31" s="36" t="s">
        <v>30</v>
      </c>
      <c r="E31" s="37" t="s">
        <v>31</v>
      </c>
      <c r="F31" s="56" t="s">
        <v>9</v>
      </c>
      <c r="J31" s="103"/>
      <c r="K31" s="104"/>
      <c r="L31" s="55" t="s">
        <v>14</v>
      </c>
      <c r="M31" s="35" t="s">
        <v>8</v>
      </c>
      <c r="N31" s="36" t="s">
        <v>30</v>
      </c>
      <c r="O31" s="37" t="s">
        <v>31</v>
      </c>
      <c r="P31" s="56" t="s">
        <v>9</v>
      </c>
    </row>
    <row r="32" spans="1:31" s="25" customFormat="1" ht="30" customHeight="1" x14ac:dyDescent="0.25">
      <c r="A32" s="41" t="s">
        <v>25</v>
      </c>
      <c r="B32" s="9">
        <f t="shared" ref="B32:B40" si="13">B13+G13+L13+Q13+AA13+V13</f>
        <v>0</v>
      </c>
      <c r="C32" s="8" t="str">
        <f t="shared" ref="C32:C39" si="14">IF(B32,B32/$B$41,"")</f>
        <v/>
      </c>
      <c r="D32" s="10">
        <f t="shared" ref="D32:D40" si="15">D13+I13+N13+S13+AC13+X13</f>
        <v>0</v>
      </c>
      <c r="E32" s="11">
        <f t="shared" ref="E32:E40" si="16">E13+J13+O13+T13+AD13+Y13</f>
        <v>0</v>
      </c>
      <c r="F32" s="21" t="str">
        <f t="shared" ref="F32:F39" si="17">IF(E32,E32/$E$41,"")</f>
        <v/>
      </c>
      <c r="J32" s="134" t="s">
        <v>3</v>
      </c>
      <c r="K32" s="135"/>
      <c r="L32" s="57">
        <f>B22</f>
        <v>0</v>
      </c>
      <c r="M32" s="8" t="str">
        <f>IF(L32,L32/$L$38,"")</f>
        <v/>
      </c>
      <c r="N32" s="58">
        <f>D22</f>
        <v>0</v>
      </c>
      <c r="O32" s="58">
        <f>E22</f>
        <v>0</v>
      </c>
      <c r="P32" s="59" t="str">
        <f>IF(O32,O32/$O$38,"")</f>
        <v/>
      </c>
    </row>
    <row r="33" spans="1:33" s="25" customFormat="1" ht="30" customHeight="1" x14ac:dyDescent="0.25">
      <c r="A33" s="43" t="s">
        <v>18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6"/>
        <v>0</v>
      </c>
      <c r="F33" s="21" t="str">
        <f t="shared" si="17"/>
        <v/>
      </c>
      <c r="J33" s="130" t="s">
        <v>1</v>
      </c>
      <c r="K33" s="131"/>
      <c r="L33" s="60">
        <f>G22</f>
        <v>420</v>
      </c>
      <c r="M33" s="8">
        <f>IF(L33,L33/$L$38,"")</f>
        <v>0.68852459016393441</v>
      </c>
      <c r="N33" s="61">
        <f>I22</f>
        <v>579272.07000000007</v>
      </c>
      <c r="O33" s="61">
        <f>J22</f>
        <v>674561.55</v>
      </c>
      <c r="P33" s="59">
        <f>IF(O33,O33/$O$38,"")</f>
        <v>0.55477565994165845</v>
      </c>
    </row>
    <row r="34" spans="1:33" ht="30" customHeight="1" x14ac:dyDescent="0.25">
      <c r="A34" s="43" t="s">
        <v>19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6"/>
        <v>0</v>
      </c>
      <c r="F34" s="21" t="str">
        <f t="shared" si="17"/>
        <v/>
      </c>
      <c r="G34" s="25"/>
      <c r="J34" s="130" t="s">
        <v>2</v>
      </c>
      <c r="K34" s="131"/>
      <c r="L34" s="60">
        <f>L22</f>
        <v>128</v>
      </c>
      <c r="M34" s="8">
        <f>IF(L34,L34/$L$38,"")</f>
        <v>0.20983606557377049</v>
      </c>
      <c r="N34" s="61">
        <f>N22</f>
        <v>117809.03</v>
      </c>
      <c r="O34" s="61">
        <f>O22</f>
        <v>141352.63</v>
      </c>
      <c r="P34" s="59">
        <f>IF(O34,O34/$O$38,"")</f>
        <v>0.11625180621803757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30" customHeight="1" x14ac:dyDescent="0.25">
      <c r="A35" s="43" t="s">
        <v>26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G35" s="25"/>
      <c r="J35" s="130" t="s">
        <v>33</v>
      </c>
      <c r="K35" s="131"/>
      <c r="L35" s="60">
        <f>Q22</f>
        <v>0</v>
      </c>
      <c r="M35" s="8" t="str">
        <f>IF(L35,L35/$L$38,"")</f>
        <v/>
      </c>
      <c r="N35" s="61">
        <f>S22</f>
        <v>0</v>
      </c>
      <c r="O35" s="61">
        <f>T22</f>
        <v>0</v>
      </c>
      <c r="P35" s="59" t="str">
        <f>IF(O35,O35/$O$38,"")</f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27</v>
      </c>
      <c r="B36" s="15">
        <f t="shared" si="13"/>
        <v>0</v>
      </c>
      <c r="C36" s="8" t="str">
        <f t="shared" si="14"/>
        <v/>
      </c>
      <c r="D36" s="13">
        <f t="shared" si="15"/>
        <v>0</v>
      </c>
      <c r="E36" s="22">
        <f t="shared" si="16"/>
        <v>0</v>
      </c>
      <c r="F36" s="21" t="str">
        <f t="shared" si="17"/>
        <v/>
      </c>
      <c r="G36" s="25"/>
      <c r="J36" s="130" t="s">
        <v>5</v>
      </c>
      <c r="K36" s="131"/>
      <c r="L36" s="60">
        <f>V22</f>
        <v>62</v>
      </c>
      <c r="M36" s="8">
        <f>IF(L36,L36/$L$38,"")</f>
        <v>0.10163934426229508</v>
      </c>
      <c r="N36" s="61">
        <f>X22</f>
        <v>357385.18</v>
      </c>
      <c r="O36" s="61">
        <f>Y22</f>
        <v>400003.53</v>
      </c>
      <c r="P36" s="59">
        <f>IF(O36,O36/$O$38,"")</f>
        <v>0.32897253384030406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4" t="s">
        <v>32</v>
      </c>
      <c r="B37" s="15">
        <f t="shared" si="13"/>
        <v>4</v>
      </c>
      <c r="C37" s="8">
        <f t="shared" si="14"/>
        <v>6.5573770491803279E-3</v>
      </c>
      <c r="D37" s="13">
        <f t="shared" si="15"/>
        <v>183000</v>
      </c>
      <c r="E37" s="22">
        <f t="shared" si="16"/>
        <v>213180</v>
      </c>
      <c r="F37" s="21">
        <f t="shared" si="17"/>
        <v>0.17532436467267182</v>
      </c>
      <c r="G37" s="25"/>
      <c r="J37" s="130" t="s">
        <v>4</v>
      </c>
      <c r="K37" s="131"/>
      <c r="L37" s="60">
        <f>AA22</f>
        <v>0</v>
      </c>
      <c r="M37" s="8" t="str">
        <f t="shared" ref="M37" si="18">IF(L37,L37/$L$38,"")</f>
        <v/>
      </c>
      <c r="N37" s="61">
        <f>AC22</f>
        <v>0</v>
      </c>
      <c r="O37" s="61">
        <f>AD22</f>
        <v>0</v>
      </c>
      <c r="P37" s="59" t="str">
        <f t="shared" ref="P37" si="19">IF(O37,O37/$O$38,"")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">
      <c r="A38" s="44" t="s">
        <v>28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23">
        <f t="shared" si="16"/>
        <v>0</v>
      </c>
      <c r="F38" s="21" t="str">
        <f t="shared" si="17"/>
        <v/>
      </c>
      <c r="G38" s="25"/>
      <c r="J38" s="132" t="s">
        <v>0</v>
      </c>
      <c r="K38" s="133"/>
      <c r="L38" s="84">
        <f>SUM(L32:L37)</f>
        <v>610</v>
      </c>
      <c r="M38" s="17">
        <f>SUM(M32:M37)</f>
        <v>0.99999999999999989</v>
      </c>
      <c r="N38" s="85">
        <f>SUM(N32:N37)</f>
        <v>1054466.28</v>
      </c>
      <c r="O38" s="86">
        <f>SUM(O32:O37)</f>
        <v>1215917.71</v>
      </c>
      <c r="P38" s="87">
        <f>SUM(P32:P37)</f>
        <v>1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5" t="s">
        <v>29</v>
      </c>
      <c r="B39" s="12">
        <f t="shared" si="13"/>
        <v>606</v>
      </c>
      <c r="C39" s="8">
        <f t="shared" si="14"/>
        <v>0.99344262295081964</v>
      </c>
      <c r="D39" s="13">
        <f t="shared" si="15"/>
        <v>871466.28</v>
      </c>
      <c r="E39" s="23">
        <f t="shared" si="16"/>
        <v>1002737.7100000001</v>
      </c>
      <c r="F39" s="21">
        <f t="shared" si="17"/>
        <v>0.82467563532732824</v>
      </c>
      <c r="G39" s="25"/>
      <c r="H39" s="26"/>
      <c r="I39" s="63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3" customFormat="1" ht="30" customHeight="1" x14ac:dyDescent="0.25">
      <c r="A40" s="81" t="s">
        <v>40</v>
      </c>
      <c r="B40" s="12">
        <f t="shared" si="13"/>
        <v>0</v>
      </c>
      <c r="C40" s="8" t="str">
        <f t="shared" ref="C40" si="20">IF(B40,B40/$B$41,"")</f>
        <v/>
      </c>
      <c r="D40" s="13">
        <f t="shared" si="15"/>
        <v>0</v>
      </c>
      <c r="E40" s="14">
        <f t="shared" si="16"/>
        <v>0</v>
      </c>
      <c r="F40" s="21" t="str">
        <f t="shared" ref="F40" si="21">IF(E40,E40/$E$41,"")</f>
        <v/>
      </c>
      <c r="G40" s="51"/>
      <c r="H40" s="51"/>
      <c r="I40" s="49"/>
      <c r="J40" s="49"/>
      <c r="K40" s="49"/>
      <c r="L40" s="73"/>
      <c r="M40" s="50"/>
      <c r="N40" s="46"/>
      <c r="O40" s="46"/>
      <c r="P40" s="49"/>
      <c r="Q40" s="49"/>
      <c r="R40" s="73"/>
      <c r="S40" s="46"/>
      <c r="T40" s="46"/>
      <c r="U40" s="46"/>
      <c r="V40" s="49"/>
      <c r="W40" s="49"/>
      <c r="X40" s="73"/>
      <c r="Y40" s="48"/>
      <c r="Z40" s="48"/>
      <c r="AA40" s="48"/>
      <c r="AB40" s="48"/>
      <c r="AC40" s="49"/>
      <c r="AD40" s="49"/>
      <c r="AE40" s="73"/>
    </row>
    <row r="41" spans="1:33" s="53" customFormat="1" ht="30" customHeight="1" thickBot="1" x14ac:dyDescent="0.3">
      <c r="A41" s="64" t="s">
        <v>0</v>
      </c>
      <c r="B41" s="16">
        <f>SUM(B32:B40)</f>
        <v>610</v>
      </c>
      <c r="C41" s="17">
        <f>SUM(C32:C40)</f>
        <v>1</v>
      </c>
      <c r="D41" s="18">
        <f>SUM(D32:D40)</f>
        <v>1054466.28</v>
      </c>
      <c r="E41" s="18">
        <f>SUM(E32:E40)</f>
        <v>1215917.71</v>
      </c>
      <c r="F41" s="19">
        <f>SUM(F32:F40)</f>
        <v>1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5"/>
      <c r="V41" s="49"/>
      <c r="W41" s="49"/>
      <c r="X41" s="73"/>
      <c r="Y41" s="48"/>
      <c r="Z41" s="48"/>
      <c r="AA41" s="48"/>
      <c r="AB41" s="48"/>
      <c r="AC41" s="49"/>
      <c r="AD41" s="49"/>
      <c r="AE41" s="73"/>
    </row>
    <row r="42" spans="1:33" ht="36" customHeight="1" x14ac:dyDescent="0.25">
      <c r="A42" s="73"/>
      <c r="B42" s="73"/>
      <c r="C42" s="73"/>
      <c r="D42" s="73"/>
      <c r="E42" s="73"/>
      <c r="F42" s="73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G101" s="27"/>
      <c r="H101" s="62"/>
      <c r="I101" s="27"/>
      <c r="J101" s="27"/>
      <c r="K101" s="27"/>
      <c r="L101" s="27"/>
      <c r="M101" s="27"/>
      <c r="N101" s="62"/>
      <c r="O101" s="27"/>
      <c r="P101" s="27"/>
      <c r="Q101" s="27"/>
      <c r="R101" s="27"/>
      <c r="S101" s="27"/>
      <c r="T101" s="27"/>
      <c r="U101" s="27"/>
    </row>
    <row r="102" spans="2:21" s="25" customFormat="1" x14ac:dyDescent="0.25">
      <c r="B102" s="26"/>
      <c r="G102" s="27"/>
      <c r="H102" s="62"/>
      <c r="I102" s="27"/>
      <c r="J102" s="27"/>
      <c r="K102" s="27"/>
      <c r="L102" s="27"/>
      <c r="M102" s="27"/>
      <c r="N102" s="62"/>
      <c r="O102" s="27"/>
      <c r="P102" s="27"/>
      <c r="Q102" s="27"/>
      <c r="R102" s="27"/>
      <c r="S102" s="27"/>
      <c r="T102" s="27"/>
      <c r="U102" s="27"/>
    </row>
    <row r="103" spans="2:21" s="25" customFormat="1" x14ac:dyDescent="0.25">
      <c r="B103" s="26"/>
      <c r="F103" s="27"/>
      <c r="G103" s="27"/>
      <c r="H103" s="62"/>
      <c r="I103" s="27"/>
      <c r="J103" s="27"/>
      <c r="K103" s="27"/>
      <c r="L103" s="27"/>
      <c r="M103" s="27"/>
      <c r="N103" s="62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6:K36"/>
    <mergeCell ref="J37:K37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C39 M32:M35 C32:C38 M36:M37 C4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3"/>
  <sheetViews>
    <sheetView showZeros="0" zoomScale="85" zoomScaleNormal="85" workbookViewId="0">
      <selection activeCell="A4" sqref="A4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2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38</v>
      </c>
      <c r="B7" s="31" t="s">
        <v>45</v>
      </c>
      <c r="C7" s="32"/>
      <c r="D7" s="32"/>
      <c r="E7" s="32"/>
      <c r="F7" s="32"/>
      <c r="G7" s="33"/>
      <c r="H7" s="74"/>
      <c r="I7" s="74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51</v>
      </c>
      <c r="C8" s="75"/>
      <c r="D8" s="75"/>
      <c r="E8" s="75"/>
      <c r="F8" s="75"/>
      <c r="G8" s="76"/>
      <c r="H8" s="76"/>
      <c r="I8" s="76"/>
      <c r="J8" s="76"/>
      <c r="K8" s="76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12" t="s">
        <v>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</row>
    <row r="11" spans="1:31" ht="30" customHeight="1" thickBot="1" x14ac:dyDescent="0.3">
      <c r="A11" s="105" t="s">
        <v>10</v>
      </c>
      <c r="B11" s="115" t="s">
        <v>3</v>
      </c>
      <c r="C11" s="116"/>
      <c r="D11" s="116"/>
      <c r="E11" s="116"/>
      <c r="F11" s="117"/>
      <c r="G11" s="118" t="s">
        <v>1</v>
      </c>
      <c r="H11" s="119"/>
      <c r="I11" s="119"/>
      <c r="J11" s="119"/>
      <c r="K11" s="120"/>
      <c r="L11" s="91" t="s">
        <v>2</v>
      </c>
      <c r="M11" s="92"/>
      <c r="N11" s="92"/>
      <c r="O11" s="92"/>
      <c r="P11" s="92"/>
      <c r="Q11" s="121" t="s">
        <v>33</v>
      </c>
      <c r="R11" s="122"/>
      <c r="S11" s="122"/>
      <c r="T11" s="122"/>
      <c r="U11" s="123"/>
      <c r="V11" s="127" t="s">
        <v>5</v>
      </c>
      <c r="W11" s="128"/>
      <c r="X11" s="128"/>
      <c r="Y11" s="128"/>
      <c r="Z11" s="129"/>
      <c r="AA11" s="124" t="s">
        <v>4</v>
      </c>
      <c r="AB11" s="125"/>
      <c r="AC11" s="125"/>
      <c r="AD11" s="125"/>
      <c r="AE11" s="126"/>
    </row>
    <row r="12" spans="1:31" ht="39" customHeight="1" thickBot="1" x14ac:dyDescent="0.3">
      <c r="A12" s="10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0" si="0">IF(B13,B13/$B$22,"")</f>
        <v/>
      </c>
      <c r="D13" s="4"/>
      <c r="E13" s="5"/>
      <c r="F13" s="21" t="str">
        <f t="shared" ref="F13:F21" si="1">IF(E13,E13/$E$22,"")</f>
        <v/>
      </c>
      <c r="G13" s="1"/>
      <c r="H13" s="20" t="str">
        <f t="shared" ref="H13:H20" si="2">IF(G13,G13/$G$22,"")</f>
        <v/>
      </c>
      <c r="I13" s="4"/>
      <c r="J13" s="5"/>
      <c r="K13" s="21" t="str">
        <f t="shared" ref="K13:K20" si="3">IF(J13,J13/$J$22,"")</f>
        <v/>
      </c>
      <c r="L13" s="1"/>
      <c r="M13" s="20" t="str">
        <f>IF(L13,L13/$L$22,"")</f>
        <v/>
      </c>
      <c r="N13" s="4"/>
      <c r="O13" s="5"/>
      <c r="P13" s="21" t="str">
        <f>IF(O13,O13/$O$22,"")</f>
        <v/>
      </c>
      <c r="Q13" s="1"/>
      <c r="R13" s="20" t="str">
        <f t="shared" ref="R13:R20" si="4">IF(Q13,Q13/$Q$22,"")</f>
        <v/>
      </c>
      <c r="S13" s="4"/>
      <c r="T13" s="5"/>
      <c r="U13" s="21" t="str">
        <f t="shared" ref="U13:U21" si="5">IF(T13,T13/$T$22,"")</f>
        <v/>
      </c>
      <c r="V13" s="1"/>
      <c r="W13" s="20" t="str">
        <f t="shared" ref="W13:W20" si="6">IF(V13,V13/$V$22,"")</f>
        <v/>
      </c>
      <c r="X13" s="4"/>
      <c r="Y13" s="5"/>
      <c r="Z13" s="21" t="str">
        <f t="shared" ref="Z13:Z20" si="7">IF(Y13,Y13/$Y$22,"")</f>
        <v/>
      </c>
      <c r="AA13" s="1"/>
      <c r="AB13" s="20" t="str">
        <f t="shared" ref="AB13:AB20" si="8">IF(AA13,AA13/$AA$22,"")</f>
        <v/>
      </c>
      <c r="AC13" s="4"/>
      <c r="AD13" s="5"/>
      <c r="AE13" s="21" t="str">
        <f t="shared" ref="AE13:AE20" si="9">IF(AD13,AD13/$AD$22,"")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IF(L14,L14/$L$22,"")</f>
        <v/>
      </c>
      <c r="N14" s="6"/>
      <c r="O14" s="7"/>
      <c r="P14" s="21" t="str">
        <f>IF(O14,O14/$O$22,"")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IF(L15,L15/$L$22,"")</f>
        <v/>
      </c>
      <c r="N15" s="6"/>
      <c r="O15" s="7"/>
      <c r="P15" s="21" t="str">
        <f>IF(O15,O15/$O$22,"")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IF(L16,L16/$L$22,"")</f>
        <v/>
      </c>
      <c r="N16" s="6"/>
      <c r="O16" s="7"/>
      <c r="P16" s="21" t="str">
        <f>IF(O16,O16/$O$22,"")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80" customFormat="1" ht="36" customHeight="1" x14ac:dyDescent="0.25">
      <c r="A18" s="77" t="s">
        <v>32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15</v>
      </c>
      <c r="H18" s="66">
        <f t="shared" si="2"/>
        <v>2.952755905511811E-2</v>
      </c>
      <c r="I18" s="69">
        <v>487590</v>
      </c>
      <c r="J18" s="70">
        <v>570568.9</v>
      </c>
      <c r="K18" s="67">
        <f t="shared" si="3"/>
        <v>0.39281924458215178</v>
      </c>
      <c r="L18" s="71">
        <v>3</v>
      </c>
      <c r="M18" s="66">
        <f>IF(L18,L18/$L$22,"")</f>
        <v>3.0927835051546393E-2</v>
      </c>
      <c r="N18" s="69">
        <v>76000</v>
      </c>
      <c r="O18" s="70">
        <v>91960</v>
      </c>
      <c r="P18" s="67">
        <f>IF(O18,O18/$O$22,"")</f>
        <v>0.54232688546611718</v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IF(L19,L19/$L$22,"")</f>
        <v/>
      </c>
      <c r="N19" s="6"/>
      <c r="O19" s="7"/>
      <c r="P19" s="21" t="str">
        <f>IF(O19,O19/$O$22,"")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80" customFormat="1" ht="36" customHeight="1" x14ac:dyDescent="0.25">
      <c r="A20" s="81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493</v>
      </c>
      <c r="H20" s="66">
        <f t="shared" si="2"/>
        <v>0.97047244094488194</v>
      </c>
      <c r="I20" s="69">
        <v>799521.04</v>
      </c>
      <c r="J20" s="70">
        <v>881928.42</v>
      </c>
      <c r="K20" s="67">
        <f t="shared" si="3"/>
        <v>0.60718075541784822</v>
      </c>
      <c r="L20" s="68">
        <v>94</v>
      </c>
      <c r="M20" s="66">
        <f>IF(L20,L20/$L$22,"")</f>
        <v>0.96907216494845361</v>
      </c>
      <c r="N20" s="69">
        <v>68096.78</v>
      </c>
      <c r="O20" s="70">
        <v>77605.63</v>
      </c>
      <c r="P20" s="67">
        <f>IF(O20,O20/$O$22,"")</f>
        <v>0.45767311453388287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>
        <v>1</v>
      </c>
      <c r="W20" s="66">
        <f t="shared" si="6"/>
        <v>1</v>
      </c>
      <c r="X20" s="69">
        <v>150</v>
      </c>
      <c r="Y20" s="70">
        <v>171.73</v>
      </c>
      <c r="Z20" s="67">
        <f t="shared" si="7"/>
        <v>1</v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6" customHeight="1" x14ac:dyDescent="0.25">
      <c r="A21" s="81" t="s">
        <v>40</v>
      </c>
      <c r="B21" s="68"/>
      <c r="C21" s="66" t="str">
        <f t="shared" ref="C21" si="10">IF(B21,B21/$B$22,"")</f>
        <v/>
      </c>
      <c r="D21" s="69"/>
      <c r="E21" s="70"/>
      <c r="F21" s="67" t="str">
        <f t="shared" si="1"/>
        <v/>
      </c>
      <c r="G21" s="68"/>
      <c r="H21" s="66" t="str">
        <f t="shared" ref="H21" si="11">IF(G21,G21/$G$22,"")</f>
        <v/>
      </c>
      <c r="I21" s="69"/>
      <c r="J21" s="70"/>
      <c r="K21" s="67" t="str">
        <f t="shared" ref="K21" si="12">IF(J21,J21/$J$22,"")</f>
        <v/>
      </c>
      <c r="L21" s="68"/>
      <c r="M21" s="66" t="str">
        <f t="shared" ref="M21" si="13">IF(L21,L21/$L$22,"")</f>
        <v/>
      </c>
      <c r="N21" s="69"/>
      <c r="O21" s="70"/>
      <c r="P21" s="67" t="str">
        <f t="shared" ref="P21" si="14">IF(O21,O21/$O$22,"")</f>
        <v/>
      </c>
      <c r="Q21" s="68"/>
      <c r="R21" s="66" t="str">
        <f t="shared" ref="R21" si="15">IF(Q21,Q21/$Q$22,"")</f>
        <v/>
      </c>
      <c r="S21" s="69"/>
      <c r="T21" s="70"/>
      <c r="U21" s="67" t="str">
        <f t="shared" si="5"/>
        <v/>
      </c>
      <c r="V21" s="68"/>
      <c r="W21" s="66" t="str">
        <f t="shared" ref="W21" si="16">IF(V21,V21/$V$22,"")</f>
        <v/>
      </c>
      <c r="X21" s="69"/>
      <c r="Y21" s="70"/>
      <c r="Z21" s="67" t="str">
        <f t="shared" ref="Z21" si="17">IF(Y21,Y21/$Y$22,"")</f>
        <v/>
      </c>
      <c r="AA21" s="68"/>
      <c r="AB21" s="20" t="str">
        <f t="shared" ref="AB21" si="18">IF(AA21,AA21/$AA$22,"")</f>
        <v/>
      </c>
      <c r="AC21" s="69"/>
      <c r="AD21" s="70"/>
      <c r="AE21" s="67" t="str">
        <f t="shared" ref="AE21" si="19">IF(AD21,AD21/$AD$22,"")</f>
        <v/>
      </c>
    </row>
    <row r="22" spans="1:31" ht="33" customHeight="1" thickBot="1" x14ac:dyDescent="0.3">
      <c r="A22" s="83" t="s">
        <v>0</v>
      </c>
      <c r="B22" s="16">
        <f t="shared" ref="B22:AE22" si="20">SUM(B13:B21)</f>
        <v>0</v>
      </c>
      <c r="C22" s="17">
        <f t="shared" si="20"/>
        <v>0</v>
      </c>
      <c r="D22" s="18">
        <f t="shared" si="20"/>
        <v>0</v>
      </c>
      <c r="E22" s="18">
        <f t="shared" si="20"/>
        <v>0</v>
      </c>
      <c r="F22" s="19">
        <f t="shared" si="20"/>
        <v>0</v>
      </c>
      <c r="G22" s="16">
        <f t="shared" si="20"/>
        <v>508</v>
      </c>
      <c r="H22" s="17">
        <f t="shared" si="20"/>
        <v>1</v>
      </c>
      <c r="I22" s="18">
        <f t="shared" si="20"/>
        <v>1287111.04</v>
      </c>
      <c r="J22" s="18">
        <f t="shared" si="20"/>
        <v>1452497.32</v>
      </c>
      <c r="K22" s="19">
        <f t="shared" si="20"/>
        <v>1</v>
      </c>
      <c r="L22" s="16">
        <f t="shared" si="20"/>
        <v>97</v>
      </c>
      <c r="M22" s="17">
        <f t="shared" si="20"/>
        <v>1</v>
      </c>
      <c r="N22" s="18">
        <f t="shared" si="20"/>
        <v>144096.78</v>
      </c>
      <c r="O22" s="18">
        <f t="shared" si="20"/>
        <v>169565.63</v>
      </c>
      <c r="P22" s="19">
        <f t="shared" si="20"/>
        <v>1</v>
      </c>
      <c r="Q22" s="16">
        <f t="shared" si="20"/>
        <v>0</v>
      </c>
      <c r="R22" s="17">
        <f t="shared" si="20"/>
        <v>0</v>
      </c>
      <c r="S22" s="18">
        <f t="shared" si="20"/>
        <v>0</v>
      </c>
      <c r="T22" s="18">
        <f t="shared" si="20"/>
        <v>0</v>
      </c>
      <c r="U22" s="19">
        <f t="shared" si="20"/>
        <v>0</v>
      </c>
      <c r="V22" s="16">
        <f t="shared" si="20"/>
        <v>1</v>
      </c>
      <c r="W22" s="17">
        <f t="shared" si="20"/>
        <v>1</v>
      </c>
      <c r="X22" s="18">
        <f t="shared" si="20"/>
        <v>150</v>
      </c>
      <c r="Y22" s="18">
        <f t="shared" si="20"/>
        <v>171.73</v>
      </c>
      <c r="Z22" s="19">
        <f t="shared" si="20"/>
        <v>1</v>
      </c>
      <c r="AA22" s="16">
        <f t="shared" si="20"/>
        <v>0</v>
      </c>
      <c r="AB22" s="17">
        <f t="shared" si="20"/>
        <v>0</v>
      </c>
      <c r="AC22" s="18">
        <f t="shared" si="20"/>
        <v>0</v>
      </c>
      <c r="AD22" s="18">
        <f t="shared" si="20"/>
        <v>0</v>
      </c>
      <c r="AE22" s="19">
        <f t="shared" si="20"/>
        <v>0</v>
      </c>
    </row>
    <row r="23" spans="1:31" s="25" customFormat="1" ht="18.75" customHeight="1" x14ac:dyDescent="0.25">
      <c r="B23" s="26"/>
      <c r="H23" s="26"/>
      <c r="N23" s="26"/>
    </row>
    <row r="24" spans="1:31" s="48" customFormat="1" ht="48" customHeight="1" x14ac:dyDescent="0.25">
      <c r="A24" s="111" t="s">
        <v>49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46"/>
      <c r="S24" s="46"/>
      <c r="T24" s="46"/>
      <c r="U24" s="46"/>
      <c r="V24" s="47"/>
      <c r="W24" s="47"/>
      <c r="X24" s="47"/>
      <c r="AC24" s="47"/>
      <c r="AD24" s="47"/>
      <c r="AE24" s="47"/>
    </row>
    <row r="25" spans="1:31" s="48" customFormat="1" ht="43.9" customHeight="1" x14ac:dyDescent="0.25">
      <c r="A25" s="107" t="s">
        <v>34</v>
      </c>
      <c r="B25" s="107"/>
      <c r="C25" s="107"/>
      <c r="D25" s="107"/>
      <c r="E25" s="107"/>
      <c r="F25" s="107"/>
      <c r="G25" s="107"/>
      <c r="H25" s="107"/>
      <c r="I25" s="49"/>
      <c r="J25" s="49"/>
      <c r="K25" s="49"/>
      <c r="L25" s="73"/>
      <c r="M25" s="50"/>
      <c r="N25" s="46"/>
      <c r="O25" s="46"/>
      <c r="P25" s="49"/>
      <c r="Q25" s="49"/>
      <c r="R25" s="73"/>
      <c r="S25" s="46"/>
      <c r="T25" s="46"/>
      <c r="U25" s="46"/>
      <c r="V25" s="47"/>
      <c r="W25" s="47"/>
      <c r="X25" s="47"/>
      <c r="AC25" s="47"/>
      <c r="AD25" s="47"/>
      <c r="AE25" s="47"/>
    </row>
    <row r="26" spans="1:31" s="52" customFormat="1" ht="14.65" customHeight="1" x14ac:dyDescent="0.25">
      <c r="A26" s="73"/>
      <c r="B26" s="73"/>
      <c r="C26" s="73"/>
      <c r="D26" s="73"/>
      <c r="E26" s="73"/>
      <c r="F26" s="73"/>
      <c r="G26" s="51"/>
      <c r="H26" s="51"/>
      <c r="I26" s="49"/>
      <c r="J26" s="49"/>
      <c r="K26" s="49"/>
      <c r="L26" s="73"/>
      <c r="M26" s="50"/>
      <c r="N26" s="46"/>
      <c r="O26" s="46"/>
      <c r="P26" s="49"/>
      <c r="Q26" s="49"/>
      <c r="R26" s="73"/>
      <c r="S26" s="46"/>
      <c r="T26" s="46"/>
      <c r="U26" s="46"/>
      <c r="V26" s="47"/>
      <c r="W26" s="47"/>
      <c r="X26" s="47"/>
      <c r="Y26" s="48"/>
      <c r="Z26" s="48"/>
      <c r="AA26" s="48"/>
      <c r="AB26" s="48"/>
      <c r="AC26" s="47"/>
      <c r="AD26" s="47"/>
      <c r="AE26" s="47"/>
    </row>
    <row r="27" spans="1:31" s="53" customFormat="1" ht="13.9" customHeight="1" x14ac:dyDescent="0.25">
      <c r="A27" s="73"/>
      <c r="B27" s="73"/>
      <c r="C27" s="73"/>
      <c r="D27" s="73"/>
      <c r="E27" s="73"/>
      <c r="F27" s="73"/>
      <c r="G27" s="51"/>
      <c r="H27" s="51"/>
      <c r="I27" s="49"/>
      <c r="J27" s="49"/>
      <c r="K27" s="49"/>
      <c r="L27" s="73"/>
      <c r="M27" s="50"/>
      <c r="N27" s="46"/>
      <c r="O27" s="46"/>
      <c r="P27" s="49"/>
      <c r="Q27" s="49"/>
      <c r="R27" s="73"/>
      <c r="S27" s="46"/>
      <c r="T27" s="46"/>
      <c r="U27" s="46"/>
      <c r="V27" s="46"/>
      <c r="W27" s="46"/>
      <c r="X27" s="46"/>
      <c r="Y27" s="48"/>
      <c r="Z27" s="48"/>
      <c r="AA27" s="48"/>
      <c r="AB27" s="48"/>
      <c r="AC27" s="46"/>
      <c r="AD27" s="46"/>
      <c r="AE27" s="46"/>
    </row>
    <row r="28" spans="1:31" s="53" customFormat="1" ht="18" customHeight="1" thickBot="1" x14ac:dyDescent="0.3">
      <c r="A28" s="73"/>
      <c r="B28" s="73"/>
      <c r="C28" s="73"/>
      <c r="D28" s="73"/>
      <c r="E28" s="73"/>
      <c r="F28" s="73"/>
      <c r="G28" s="51"/>
      <c r="H28" s="51"/>
      <c r="I28" s="49"/>
      <c r="J28" s="49"/>
      <c r="K28" s="49"/>
      <c r="L28" s="73"/>
      <c r="M28" s="50"/>
      <c r="N28" s="46"/>
      <c r="O28" s="46"/>
      <c r="P28" s="49"/>
      <c r="Q28" s="49"/>
      <c r="R28" s="73"/>
      <c r="S28" s="46"/>
      <c r="T28" s="46"/>
      <c r="U28" s="46"/>
      <c r="V28" s="49"/>
      <c r="W28" s="49"/>
      <c r="X28" s="73"/>
      <c r="Y28" s="48"/>
      <c r="Z28" s="48"/>
      <c r="AA28" s="48"/>
      <c r="AB28" s="48"/>
      <c r="AC28" s="49"/>
      <c r="AD28" s="49"/>
      <c r="AE28" s="73"/>
    </row>
    <row r="29" spans="1:31" s="54" customFormat="1" ht="18" customHeight="1" x14ac:dyDescent="0.25">
      <c r="A29" s="88" t="s">
        <v>10</v>
      </c>
      <c r="B29" s="93" t="s">
        <v>17</v>
      </c>
      <c r="C29" s="94"/>
      <c r="D29" s="94"/>
      <c r="E29" s="94"/>
      <c r="F29" s="95"/>
      <c r="G29" s="25"/>
      <c r="J29" s="99" t="s">
        <v>15</v>
      </c>
      <c r="K29" s="100"/>
      <c r="L29" s="93" t="s">
        <v>16</v>
      </c>
      <c r="M29" s="94"/>
      <c r="N29" s="94"/>
      <c r="O29" s="94"/>
      <c r="P29" s="95"/>
      <c r="Q29" s="49"/>
      <c r="R29" s="73"/>
      <c r="S29" s="46"/>
      <c r="T29" s="46"/>
      <c r="U29" s="46"/>
      <c r="V29" s="49"/>
      <c r="W29" s="49"/>
      <c r="X29" s="73"/>
      <c r="AC29" s="49"/>
      <c r="AD29" s="49"/>
      <c r="AE29" s="73"/>
    </row>
    <row r="30" spans="1:31" s="54" customFormat="1" ht="18" customHeight="1" thickBot="1" x14ac:dyDescent="0.3">
      <c r="A30" s="89"/>
      <c r="B30" s="108"/>
      <c r="C30" s="109"/>
      <c r="D30" s="109"/>
      <c r="E30" s="109"/>
      <c r="F30" s="110"/>
      <c r="G30" s="25"/>
      <c r="J30" s="101"/>
      <c r="K30" s="102"/>
      <c r="L30" s="96"/>
      <c r="M30" s="97"/>
      <c r="N30" s="97"/>
      <c r="O30" s="97"/>
      <c r="P30" s="98"/>
      <c r="Q30" s="49"/>
      <c r="R30" s="73"/>
      <c r="S30" s="46"/>
      <c r="T30" s="46"/>
      <c r="U30" s="46"/>
      <c r="V30" s="49"/>
      <c r="W30" s="49"/>
      <c r="X30" s="73"/>
      <c r="AC30" s="49"/>
      <c r="AD30" s="49"/>
      <c r="AE30" s="73"/>
    </row>
    <row r="31" spans="1:31" s="25" customFormat="1" ht="47.45" customHeight="1" thickBot="1" x14ac:dyDescent="0.3">
      <c r="A31" s="90"/>
      <c r="B31" s="55" t="s">
        <v>14</v>
      </c>
      <c r="C31" s="35" t="s">
        <v>8</v>
      </c>
      <c r="D31" s="36" t="s">
        <v>30</v>
      </c>
      <c r="E31" s="37" t="s">
        <v>31</v>
      </c>
      <c r="F31" s="56" t="s">
        <v>9</v>
      </c>
      <c r="J31" s="103"/>
      <c r="K31" s="104"/>
      <c r="L31" s="55" t="s">
        <v>14</v>
      </c>
      <c r="M31" s="35" t="s">
        <v>8</v>
      </c>
      <c r="N31" s="36" t="s">
        <v>30</v>
      </c>
      <c r="O31" s="37" t="s">
        <v>31</v>
      </c>
      <c r="P31" s="56" t="s">
        <v>9</v>
      </c>
    </row>
    <row r="32" spans="1:31" s="25" customFormat="1" ht="30" customHeight="1" x14ac:dyDescent="0.25">
      <c r="A32" s="41" t="s">
        <v>25</v>
      </c>
      <c r="B32" s="9">
        <f t="shared" ref="B32:B40" si="21">B13+G13+L13+Q13+AA13+V13</f>
        <v>0</v>
      </c>
      <c r="C32" s="8" t="str">
        <f t="shared" ref="C32:C40" si="22">IF(B32,B32/$B$41,"")</f>
        <v/>
      </c>
      <c r="D32" s="10">
        <f t="shared" ref="D32:D40" si="23">D13+I13+N13+S13+AC13+X13</f>
        <v>0</v>
      </c>
      <c r="E32" s="11">
        <f t="shared" ref="E32:E40" si="24">E13+J13+O13+T13+AD13+Y13</f>
        <v>0</v>
      </c>
      <c r="F32" s="21" t="str">
        <f t="shared" ref="F32:F40" si="25">IF(E32,E32/$E$41,"")</f>
        <v/>
      </c>
      <c r="J32" s="134" t="s">
        <v>3</v>
      </c>
      <c r="K32" s="135"/>
      <c r="L32" s="57">
        <f>B22</f>
        <v>0</v>
      </c>
      <c r="M32" s="8" t="str">
        <f t="shared" ref="M32:M37" si="26">IF(L32,L32/$L$38,"")</f>
        <v/>
      </c>
      <c r="N32" s="58">
        <f>D22</f>
        <v>0</v>
      </c>
      <c r="O32" s="58">
        <f>E22</f>
        <v>0</v>
      </c>
      <c r="P32" s="59" t="str">
        <f t="shared" ref="P32:P37" si="27">IF(O32,O32/$O$38,"")</f>
        <v/>
      </c>
    </row>
    <row r="33" spans="1:33" s="25" customFormat="1" ht="30" customHeight="1" x14ac:dyDescent="0.25">
      <c r="A33" s="43" t="s">
        <v>18</v>
      </c>
      <c r="B33" s="12">
        <f t="shared" si="21"/>
        <v>0</v>
      </c>
      <c r="C33" s="8" t="str">
        <f t="shared" si="22"/>
        <v/>
      </c>
      <c r="D33" s="13">
        <f t="shared" si="23"/>
        <v>0</v>
      </c>
      <c r="E33" s="14">
        <f t="shared" si="24"/>
        <v>0</v>
      </c>
      <c r="F33" s="21" t="str">
        <f t="shared" si="25"/>
        <v/>
      </c>
      <c r="J33" s="130" t="s">
        <v>1</v>
      </c>
      <c r="K33" s="131"/>
      <c r="L33" s="60">
        <f>G22</f>
        <v>508</v>
      </c>
      <c r="M33" s="8">
        <f t="shared" si="26"/>
        <v>0.83828382838283833</v>
      </c>
      <c r="N33" s="61">
        <f>I22</f>
        <v>1287111.04</v>
      </c>
      <c r="O33" s="61">
        <f>J22</f>
        <v>1452497.32</v>
      </c>
      <c r="P33" s="59">
        <f t="shared" si="27"/>
        <v>0.89536818433692955</v>
      </c>
    </row>
    <row r="34" spans="1:33" ht="30" customHeight="1" x14ac:dyDescent="0.3">
      <c r="A34" s="43" t="s">
        <v>19</v>
      </c>
      <c r="B34" s="12">
        <f t="shared" si="21"/>
        <v>0</v>
      </c>
      <c r="C34" s="8" t="str">
        <f t="shared" si="22"/>
        <v/>
      </c>
      <c r="D34" s="13">
        <f t="shared" si="23"/>
        <v>0</v>
      </c>
      <c r="E34" s="14">
        <f t="shared" si="24"/>
        <v>0</v>
      </c>
      <c r="F34" s="21" t="str">
        <f t="shared" si="25"/>
        <v/>
      </c>
      <c r="G34" s="25"/>
      <c r="J34" s="130" t="s">
        <v>2</v>
      </c>
      <c r="K34" s="131"/>
      <c r="L34" s="60">
        <f>L22</f>
        <v>97</v>
      </c>
      <c r="M34" s="8">
        <f t="shared" si="26"/>
        <v>0.16006600660066006</v>
      </c>
      <c r="N34" s="61">
        <f>N22</f>
        <v>144096.78</v>
      </c>
      <c r="O34" s="61">
        <f>O22</f>
        <v>169565.63</v>
      </c>
      <c r="P34" s="59">
        <f t="shared" si="27"/>
        <v>0.1045259555171142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30" customHeight="1" x14ac:dyDescent="0.3">
      <c r="A35" s="43" t="s">
        <v>26</v>
      </c>
      <c r="B35" s="12">
        <f t="shared" si="21"/>
        <v>0</v>
      </c>
      <c r="C35" s="8" t="str">
        <f t="shared" si="22"/>
        <v/>
      </c>
      <c r="D35" s="13">
        <f t="shared" si="23"/>
        <v>0</v>
      </c>
      <c r="E35" s="14">
        <f t="shared" si="24"/>
        <v>0</v>
      </c>
      <c r="F35" s="21" t="str">
        <f t="shared" si="25"/>
        <v/>
      </c>
      <c r="G35" s="25"/>
      <c r="J35" s="130" t="s">
        <v>33</v>
      </c>
      <c r="K35" s="131"/>
      <c r="L35" s="60">
        <f>Q22</f>
        <v>0</v>
      </c>
      <c r="M35" s="8" t="str">
        <f t="shared" si="26"/>
        <v/>
      </c>
      <c r="N35" s="61">
        <f>S22</f>
        <v>0</v>
      </c>
      <c r="O35" s="61">
        <f>T22</f>
        <v>0</v>
      </c>
      <c r="P35" s="59" t="str">
        <f t="shared" si="27"/>
        <v/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3" t="s">
        <v>27</v>
      </c>
      <c r="B36" s="15">
        <f t="shared" si="21"/>
        <v>0</v>
      </c>
      <c r="C36" s="8" t="str">
        <f t="shared" si="22"/>
        <v/>
      </c>
      <c r="D36" s="13">
        <f t="shared" si="23"/>
        <v>0</v>
      </c>
      <c r="E36" s="22">
        <f t="shared" si="24"/>
        <v>0</v>
      </c>
      <c r="F36" s="21" t="str">
        <f t="shared" si="25"/>
        <v/>
      </c>
      <c r="G36" s="25"/>
      <c r="J36" s="130" t="s">
        <v>5</v>
      </c>
      <c r="K36" s="131"/>
      <c r="L36" s="60">
        <f>V22</f>
        <v>1</v>
      </c>
      <c r="M36" s="8">
        <f t="shared" si="26"/>
        <v>1.6501650165016502E-3</v>
      </c>
      <c r="N36" s="61">
        <f>X22</f>
        <v>150</v>
      </c>
      <c r="O36" s="61">
        <f>Y22</f>
        <v>171.73</v>
      </c>
      <c r="P36" s="59">
        <f t="shared" si="27"/>
        <v>1.0586014595619419E-4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4" t="s">
        <v>32</v>
      </c>
      <c r="B37" s="15">
        <f t="shared" si="21"/>
        <v>18</v>
      </c>
      <c r="C37" s="8">
        <f t="shared" si="22"/>
        <v>2.9702970297029702E-2</v>
      </c>
      <c r="D37" s="13">
        <f t="shared" si="23"/>
        <v>563590</v>
      </c>
      <c r="E37" s="22">
        <f t="shared" si="24"/>
        <v>662528.9</v>
      </c>
      <c r="F37" s="21">
        <f t="shared" si="25"/>
        <v>0.40840508970009193</v>
      </c>
      <c r="G37" s="25"/>
      <c r="J37" s="130" t="s">
        <v>4</v>
      </c>
      <c r="K37" s="131"/>
      <c r="L37" s="60">
        <f>AA22</f>
        <v>0</v>
      </c>
      <c r="M37" s="8" t="str">
        <f t="shared" si="26"/>
        <v/>
      </c>
      <c r="N37" s="61">
        <f>AC22</f>
        <v>0</v>
      </c>
      <c r="O37" s="61">
        <f>AD22</f>
        <v>0</v>
      </c>
      <c r="P37" s="59" t="str">
        <f t="shared" si="2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thickBot="1" x14ac:dyDescent="0.35">
      <c r="A38" s="44" t="s">
        <v>28</v>
      </c>
      <c r="B38" s="12">
        <f t="shared" si="21"/>
        <v>0</v>
      </c>
      <c r="C38" s="8" t="str">
        <f t="shared" si="22"/>
        <v/>
      </c>
      <c r="D38" s="13">
        <f t="shared" si="23"/>
        <v>0</v>
      </c>
      <c r="E38" s="23">
        <f t="shared" si="24"/>
        <v>0</v>
      </c>
      <c r="F38" s="21" t="str">
        <f t="shared" si="25"/>
        <v/>
      </c>
      <c r="G38" s="25"/>
      <c r="J38" s="132" t="s">
        <v>0</v>
      </c>
      <c r="K38" s="133"/>
      <c r="L38" s="84">
        <f>SUM(L32:L37)</f>
        <v>606</v>
      </c>
      <c r="M38" s="17">
        <f>SUM(M32:M37)</f>
        <v>1</v>
      </c>
      <c r="N38" s="85">
        <f>SUM(N32:N37)</f>
        <v>1431357.82</v>
      </c>
      <c r="O38" s="86">
        <f>SUM(O32:O37)</f>
        <v>1622234.6800000002</v>
      </c>
      <c r="P38" s="87">
        <f>SUM(P32:P37)</f>
        <v>0.99999999999999989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5" t="s">
        <v>29</v>
      </c>
      <c r="B39" s="12">
        <f t="shared" si="21"/>
        <v>588</v>
      </c>
      <c r="C39" s="8">
        <f t="shared" si="22"/>
        <v>0.97029702970297027</v>
      </c>
      <c r="D39" s="13">
        <f t="shared" si="23"/>
        <v>867767.82000000007</v>
      </c>
      <c r="E39" s="23">
        <f t="shared" si="24"/>
        <v>959705.78</v>
      </c>
      <c r="F39" s="21">
        <f t="shared" si="25"/>
        <v>0.59159491029990796</v>
      </c>
      <c r="G39" s="25"/>
      <c r="H39" s="26"/>
      <c r="I39" s="63"/>
      <c r="J39" s="25"/>
      <c r="K39" s="25"/>
      <c r="L39" s="25"/>
      <c r="M39" s="25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3" customFormat="1" ht="30" customHeight="1" x14ac:dyDescent="0.25">
      <c r="A40" s="81" t="s">
        <v>40</v>
      </c>
      <c r="B40" s="12">
        <f t="shared" si="21"/>
        <v>0</v>
      </c>
      <c r="C40" s="8" t="str">
        <f t="shared" si="22"/>
        <v/>
      </c>
      <c r="D40" s="13">
        <f t="shared" si="23"/>
        <v>0</v>
      </c>
      <c r="E40" s="14">
        <f t="shared" si="24"/>
        <v>0</v>
      </c>
      <c r="F40" s="21" t="str">
        <f t="shared" si="25"/>
        <v/>
      </c>
      <c r="G40" s="51"/>
      <c r="H40" s="51"/>
      <c r="I40" s="49"/>
      <c r="J40" s="49"/>
      <c r="K40" s="49"/>
      <c r="L40" s="73"/>
      <c r="M40" s="50"/>
      <c r="N40" s="46"/>
      <c r="O40" s="46"/>
      <c r="P40" s="49"/>
      <c r="Q40" s="49"/>
      <c r="R40" s="73"/>
      <c r="S40" s="46"/>
      <c r="T40" s="46"/>
      <c r="U40" s="46"/>
      <c r="V40" s="49"/>
      <c r="W40" s="49"/>
      <c r="X40" s="73"/>
      <c r="Y40" s="48"/>
      <c r="Z40" s="48"/>
      <c r="AA40" s="48"/>
      <c r="AB40" s="48"/>
      <c r="AC40" s="49"/>
      <c r="AD40" s="49"/>
      <c r="AE40" s="73"/>
    </row>
    <row r="41" spans="1:33" s="53" customFormat="1" ht="30" customHeight="1" thickBot="1" x14ac:dyDescent="0.3">
      <c r="A41" s="64" t="s">
        <v>0</v>
      </c>
      <c r="B41" s="16">
        <f>SUM(B32:B40)</f>
        <v>606</v>
      </c>
      <c r="C41" s="17">
        <f>SUM(C32:C40)</f>
        <v>1</v>
      </c>
      <c r="D41" s="18">
        <f>SUM(D32:D40)</f>
        <v>1431357.82</v>
      </c>
      <c r="E41" s="18">
        <f>SUM(E32:E40)</f>
        <v>1622234.6800000002</v>
      </c>
      <c r="F41" s="19">
        <f>SUM(F32:F40)</f>
        <v>0.99999999999999989</v>
      </c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5"/>
      <c r="V41" s="49"/>
      <c r="W41" s="49"/>
      <c r="X41" s="73"/>
      <c r="Y41" s="48"/>
      <c r="Z41" s="48"/>
      <c r="AA41" s="48"/>
      <c r="AB41" s="48"/>
      <c r="AC41" s="49"/>
      <c r="AD41" s="49"/>
      <c r="AE41" s="73"/>
    </row>
    <row r="42" spans="1:33" ht="36" customHeight="1" x14ac:dyDescent="0.25">
      <c r="A42" s="73"/>
      <c r="B42" s="73"/>
      <c r="C42" s="73"/>
      <c r="D42" s="73"/>
      <c r="E42" s="73"/>
      <c r="F42" s="73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G101" s="27"/>
      <c r="H101" s="62"/>
      <c r="I101" s="27"/>
      <c r="J101" s="27"/>
      <c r="K101" s="27"/>
      <c r="L101" s="27"/>
      <c r="M101" s="27"/>
      <c r="N101" s="62"/>
      <c r="O101" s="27"/>
      <c r="P101" s="27"/>
      <c r="Q101" s="27"/>
      <c r="R101" s="27"/>
      <c r="S101" s="27"/>
      <c r="T101" s="27"/>
      <c r="U101" s="27"/>
    </row>
    <row r="102" spans="2:21" s="25" customFormat="1" x14ac:dyDescent="0.25">
      <c r="B102" s="26"/>
      <c r="G102" s="27"/>
      <c r="H102" s="62"/>
      <c r="I102" s="27"/>
      <c r="J102" s="27"/>
      <c r="K102" s="27"/>
      <c r="L102" s="27"/>
      <c r="M102" s="27"/>
      <c r="N102" s="62"/>
      <c r="O102" s="27"/>
      <c r="P102" s="27"/>
      <c r="Q102" s="27"/>
      <c r="R102" s="27"/>
      <c r="S102" s="27"/>
      <c r="T102" s="27"/>
      <c r="U102" s="27"/>
    </row>
    <row r="103" spans="2:21" s="25" customFormat="1" x14ac:dyDescent="0.25">
      <c r="B103" s="26"/>
      <c r="F103" s="27"/>
      <c r="G103" s="27"/>
      <c r="H103" s="62"/>
      <c r="I103" s="27"/>
      <c r="J103" s="27"/>
      <c r="K103" s="27"/>
      <c r="L103" s="27"/>
      <c r="M103" s="27"/>
      <c r="N103" s="62"/>
      <c r="O103" s="27"/>
      <c r="P103" s="27"/>
      <c r="Q103" s="27"/>
      <c r="R103" s="27"/>
      <c r="S103" s="27"/>
      <c r="T103" s="27"/>
      <c r="U103" s="27"/>
    </row>
  </sheetData>
  <mergeCells count="21">
    <mergeCell ref="B10:AE10"/>
    <mergeCell ref="A11:A12"/>
    <mergeCell ref="B11:F11"/>
    <mergeCell ref="G11:K11"/>
    <mergeCell ref="L11:P11"/>
    <mergeCell ref="Q11:U11"/>
    <mergeCell ref="AA11:AE11"/>
    <mergeCell ref="V11:Z11"/>
    <mergeCell ref="A24:Q24"/>
    <mergeCell ref="A25:H25"/>
    <mergeCell ref="A29:A31"/>
    <mergeCell ref="B29:F30"/>
    <mergeCell ref="J29:K31"/>
    <mergeCell ref="L29:P30"/>
    <mergeCell ref="J38:K38"/>
    <mergeCell ref="J32:K32"/>
    <mergeCell ref="J33:K33"/>
    <mergeCell ref="J34:K34"/>
    <mergeCell ref="J35:K35"/>
    <mergeCell ref="J37:K37"/>
    <mergeCell ref="J36:K36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32:C39 M32:M37 C4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03"/>
  <sheetViews>
    <sheetView showZeros="0" tabSelected="1" zoomScale="85" zoomScaleNormal="85" workbookViewId="0">
      <selection activeCell="A4" sqref="A4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25">
      <c r="B4" s="26"/>
      <c r="H4" s="26"/>
      <c r="N4" s="26"/>
    </row>
    <row r="5" spans="1:31" s="25" customFormat="1" ht="30.75" customHeight="1" x14ac:dyDescent="0.25">
      <c r="A5" s="28" t="s">
        <v>35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47</v>
      </c>
      <c r="B7" s="31" t="s">
        <v>46</v>
      </c>
      <c r="C7" s="32"/>
      <c r="D7" s="32"/>
      <c r="E7" s="32"/>
      <c r="F7" s="32"/>
      <c r="G7" s="33"/>
      <c r="H7" s="74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51</v>
      </c>
      <c r="C8" s="75"/>
      <c r="D8" s="75"/>
      <c r="E8" s="75"/>
      <c r="F8" s="75"/>
      <c r="G8" s="76"/>
      <c r="H8" s="76"/>
      <c r="I8" s="76"/>
      <c r="J8" s="76"/>
      <c r="K8" s="76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54" t="s">
        <v>6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</row>
    <row r="11" spans="1:31" ht="30" customHeight="1" thickBot="1" x14ac:dyDescent="0.3">
      <c r="A11" s="157" t="s">
        <v>10</v>
      </c>
      <c r="B11" s="115" t="s">
        <v>3</v>
      </c>
      <c r="C11" s="116"/>
      <c r="D11" s="116"/>
      <c r="E11" s="116"/>
      <c r="F11" s="117"/>
      <c r="G11" s="118" t="s">
        <v>1</v>
      </c>
      <c r="H11" s="119"/>
      <c r="I11" s="119"/>
      <c r="J11" s="119"/>
      <c r="K11" s="120"/>
      <c r="L11" s="91" t="s">
        <v>2</v>
      </c>
      <c r="M11" s="92"/>
      <c r="N11" s="92"/>
      <c r="O11" s="92"/>
      <c r="P11" s="92"/>
      <c r="Q11" s="121" t="s">
        <v>33</v>
      </c>
      <c r="R11" s="122"/>
      <c r="S11" s="122"/>
      <c r="T11" s="122"/>
      <c r="U11" s="123"/>
      <c r="V11" s="124" t="s">
        <v>4</v>
      </c>
      <c r="W11" s="125"/>
      <c r="X11" s="125"/>
      <c r="Y11" s="125"/>
      <c r="Z11" s="126"/>
      <c r="AA11" s="127" t="s">
        <v>5</v>
      </c>
      <c r="AB11" s="128"/>
      <c r="AC11" s="128"/>
      <c r="AD11" s="128"/>
      <c r="AE11" s="129"/>
    </row>
    <row r="12" spans="1:31" ht="39" customHeight="1" thickBot="1" x14ac:dyDescent="0.3">
      <c r="A12" s="158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9">
        <f>'1T'!B13+'2T'!B13+'3T'!B13+'4T'!B13</f>
        <v>0</v>
      </c>
      <c r="C13" s="20" t="str">
        <f t="shared" ref="C13:C21" si="0">IF(B13,B13/$B$22,"")</f>
        <v/>
      </c>
      <c r="D13" s="10">
        <f>'1T'!D13+'2T'!D13+'3T'!D13+'4T'!D13</f>
        <v>0</v>
      </c>
      <c r="E13" s="10">
        <f>'1T'!E13+'2T'!E13+'3T'!E13+'4T'!E13</f>
        <v>0</v>
      </c>
      <c r="F13" s="21" t="str">
        <f t="shared" ref="F13:F21" si="1">IF(E13,E13/$E$22,"")</f>
        <v/>
      </c>
      <c r="G13" s="9">
        <f>'1T'!G13+'2T'!G13+'3T'!G13+'4T'!G13</f>
        <v>1</v>
      </c>
      <c r="H13" s="20">
        <f t="shared" ref="H13:H21" si="2">IF(G13,G13/$G$22,"")</f>
        <v>4.8007681228996637E-4</v>
      </c>
      <c r="I13" s="10">
        <f>'1T'!I13+'2T'!I13+'3T'!I13+'4T'!I13</f>
        <v>448304</v>
      </c>
      <c r="J13" s="10">
        <f>'1T'!J13+'2T'!J13+'3T'!J13+'4T'!J13</f>
        <v>542447.84</v>
      </c>
      <c r="K13" s="21">
        <f t="shared" ref="K13:K21" si="3">IF(J13,J13/$J$22,"")</f>
        <v>0.11952096669515666</v>
      </c>
      <c r="L13" s="9">
        <f>'1T'!L13+'2T'!L13+'3T'!L13+'4T'!L13</f>
        <v>0</v>
      </c>
      <c r="M13" s="20" t="str">
        <f t="shared" ref="M13:M21" si="4">IF(L13,L13/$L$22,"")</f>
        <v/>
      </c>
      <c r="N13" s="10">
        <f>'1T'!N13+'2T'!N13+'3T'!N13+'4T'!N13</f>
        <v>0</v>
      </c>
      <c r="O13" s="10">
        <f>'1T'!O13+'2T'!O13+'3T'!O13+'4T'!O13</f>
        <v>0</v>
      </c>
      <c r="P13" s="21" t="str">
        <f t="shared" ref="P13:P21" si="5">IF(O13,O13/$O$22,"")</f>
        <v/>
      </c>
      <c r="Q13" s="9">
        <f>'1T'!Q13+'2T'!Q13+'3T'!Q13+'4T'!Q13</f>
        <v>0</v>
      </c>
      <c r="R13" s="20" t="str">
        <f t="shared" ref="R13:R21" si="6">IF(Q13,Q13/$Q$22,"")</f>
        <v/>
      </c>
      <c r="S13" s="10">
        <f>'1T'!S13+'2T'!S13+'3T'!S13+'4T'!S13</f>
        <v>0</v>
      </c>
      <c r="T13" s="10">
        <f>'1T'!T13+'2T'!T13+'3T'!T13+'4T'!T13</f>
        <v>0</v>
      </c>
      <c r="U13" s="21" t="str">
        <f t="shared" ref="U13:U21" si="7">IF(T13,T13/$T$22,"")</f>
        <v/>
      </c>
      <c r="V13" s="9">
        <f>'1T'!AA13+'2T'!AA13+'3T'!AA13+'4T'!AA13</f>
        <v>0</v>
      </c>
      <c r="W13" s="20" t="str">
        <f t="shared" ref="W13:W21" si="8">IF(V13,V13/$V$22,"")</f>
        <v/>
      </c>
      <c r="X13" s="10">
        <f>'1T'!AC13+'2T'!AC13+'3T'!AC13+'4T'!AC13</f>
        <v>0</v>
      </c>
      <c r="Y13" s="10">
        <f>'1T'!AD13+'2T'!AD13+'3T'!AD13+'4T'!AD13</f>
        <v>0</v>
      </c>
      <c r="Z13" s="21" t="str">
        <f t="shared" ref="Z13:Z21" si="9">IF(Y13,Y13/$Y$22,"")</f>
        <v/>
      </c>
      <c r="AA13" s="9">
        <f>'1T'!V13+'2T'!V13+'3T'!V13+'4T'!V13</f>
        <v>0</v>
      </c>
      <c r="AB13" s="20" t="str">
        <f t="shared" ref="AB13:AB21" si="10">IF(AA13,AA13/$AA$22,"")</f>
        <v/>
      </c>
      <c r="AC13" s="10">
        <f>'1T'!X13+'2T'!X13+'3T'!X13+'4T'!X13</f>
        <v>0</v>
      </c>
      <c r="AD13" s="10">
        <f>'1T'!Y13+'2T'!Y13+'3T'!Y13+'4T'!Y13</f>
        <v>0</v>
      </c>
      <c r="AE13" s="21" t="str">
        <f t="shared" ref="AE13:AE21" si="11">IF(AD13,AD13/$AD$22,"")</f>
        <v/>
      </c>
    </row>
    <row r="14" spans="1:31" s="42" customFormat="1" ht="36" customHeight="1" x14ac:dyDescent="0.25">
      <c r="A14" s="43" t="s">
        <v>18</v>
      </c>
      <c r="B14" s="9">
        <f>'1T'!B14+'2T'!B14+'3T'!B14+'4T'!B14</f>
        <v>0</v>
      </c>
      <c r="C14" s="20" t="str">
        <f t="shared" si="0"/>
        <v/>
      </c>
      <c r="D14" s="13">
        <f>'1T'!D14+'2T'!D14+'3T'!D14+'4T'!D14</f>
        <v>0</v>
      </c>
      <c r="E14" s="13">
        <f>'1T'!E14+'2T'!E14+'3T'!E14+'4T'!E14</f>
        <v>0</v>
      </c>
      <c r="F14" s="21" t="str">
        <f t="shared" si="1"/>
        <v/>
      </c>
      <c r="G14" s="9">
        <f>'1T'!G14+'2T'!G14+'3T'!G14+'4T'!G14</f>
        <v>0</v>
      </c>
      <c r="H14" s="20" t="str">
        <f t="shared" si="2"/>
        <v/>
      </c>
      <c r="I14" s="13">
        <f>'1T'!I14+'2T'!I14+'3T'!I14+'4T'!I14</f>
        <v>0</v>
      </c>
      <c r="J14" s="13">
        <f>'1T'!J14+'2T'!J14+'3T'!J14+'4T'!J14</f>
        <v>0</v>
      </c>
      <c r="K14" s="21" t="str">
        <f t="shared" si="3"/>
        <v/>
      </c>
      <c r="L14" s="9">
        <f>'1T'!L14+'2T'!L14+'3T'!L14+'4T'!L14</f>
        <v>0</v>
      </c>
      <c r="M14" s="20" t="str">
        <f t="shared" si="4"/>
        <v/>
      </c>
      <c r="N14" s="13">
        <f>'1T'!N14+'2T'!N14+'3T'!N14+'4T'!N14</f>
        <v>0</v>
      </c>
      <c r="O14" s="13">
        <f>'1T'!O14+'2T'!O14+'3T'!O14+'4T'!O14</f>
        <v>0</v>
      </c>
      <c r="P14" s="21" t="str">
        <f t="shared" si="5"/>
        <v/>
      </c>
      <c r="Q14" s="9">
        <f>'1T'!Q14+'2T'!Q14+'3T'!Q14+'4T'!Q14</f>
        <v>0</v>
      </c>
      <c r="R14" s="20" t="str">
        <f t="shared" si="6"/>
        <v/>
      </c>
      <c r="S14" s="13">
        <f>'1T'!S14+'2T'!S14+'3T'!S14+'4T'!S14</f>
        <v>0</v>
      </c>
      <c r="T14" s="13">
        <f>'1T'!T14+'2T'!T14+'3T'!T14+'4T'!T14</f>
        <v>0</v>
      </c>
      <c r="U14" s="21" t="str">
        <f t="shared" si="7"/>
        <v/>
      </c>
      <c r="V14" s="9">
        <f>'1T'!AA14+'2T'!AA14+'3T'!AA14+'4T'!AA14</f>
        <v>0</v>
      </c>
      <c r="W14" s="20" t="str">
        <f t="shared" si="8"/>
        <v/>
      </c>
      <c r="X14" s="13">
        <f>'1T'!AC14+'2T'!AC14+'3T'!AC14+'4T'!AC14</f>
        <v>0</v>
      </c>
      <c r="Y14" s="13">
        <f>'1T'!AD14+'2T'!AD14+'3T'!AD14+'4T'!AD14</f>
        <v>0</v>
      </c>
      <c r="Z14" s="21" t="str">
        <f t="shared" si="9"/>
        <v/>
      </c>
      <c r="AA14" s="9">
        <f>'1T'!V14+'2T'!V14+'3T'!V14+'4T'!V14</f>
        <v>0</v>
      </c>
      <c r="AB14" s="20" t="str">
        <f t="shared" si="10"/>
        <v/>
      </c>
      <c r="AC14" s="13">
        <f>'1T'!X14+'2T'!X14+'3T'!X14+'4T'!X14</f>
        <v>0</v>
      </c>
      <c r="AD14" s="13">
        <f>'1T'!Y14+'2T'!Y14+'3T'!Y14+'4T'!Y14</f>
        <v>0</v>
      </c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9">
        <f>'1T'!B15+'2T'!B15+'3T'!B15+'4T'!B15</f>
        <v>0</v>
      </c>
      <c r="C15" s="20" t="str">
        <f t="shared" si="0"/>
        <v/>
      </c>
      <c r="D15" s="13">
        <f>'1T'!D15+'2T'!D15+'3T'!D15+'4T'!D15</f>
        <v>0</v>
      </c>
      <c r="E15" s="13">
        <f>'1T'!E15+'2T'!E15+'3T'!E15+'4T'!E15</f>
        <v>0</v>
      </c>
      <c r="F15" s="21" t="str">
        <f t="shared" si="1"/>
        <v/>
      </c>
      <c r="G15" s="9">
        <f>'1T'!G15+'2T'!G15+'3T'!G15+'4T'!G15</f>
        <v>0</v>
      </c>
      <c r="H15" s="20" t="str">
        <f t="shared" si="2"/>
        <v/>
      </c>
      <c r="I15" s="13">
        <f>'1T'!I15+'2T'!I15+'3T'!I15+'4T'!I15</f>
        <v>0</v>
      </c>
      <c r="J15" s="13">
        <f>'1T'!J15+'2T'!J15+'3T'!J15+'4T'!J15</f>
        <v>0</v>
      </c>
      <c r="K15" s="21" t="str">
        <f t="shared" si="3"/>
        <v/>
      </c>
      <c r="L15" s="9">
        <f>'1T'!L15+'2T'!L15+'3T'!L15+'4T'!L15</f>
        <v>0</v>
      </c>
      <c r="M15" s="20" t="str">
        <f t="shared" si="4"/>
        <v/>
      </c>
      <c r="N15" s="13">
        <f>'1T'!N15+'2T'!N15+'3T'!N15+'4T'!N15</f>
        <v>0</v>
      </c>
      <c r="O15" s="13">
        <f>'1T'!O15+'2T'!O15+'3T'!O15+'4T'!O15</f>
        <v>0</v>
      </c>
      <c r="P15" s="21" t="str">
        <f t="shared" si="5"/>
        <v/>
      </c>
      <c r="Q15" s="9">
        <f>'1T'!Q15+'2T'!Q15+'3T'!Q15+'4T'!Q15</f>
        <v>0</v>
      </c>
      <c r="R15" s="20" t="str">
        <f t="shared" si="6"/>
        <v/>
      </c>
      <c r="S15" s="13">
        <f>'1T'!S15+'2T'!S15+'3T'!S15+'4T'!S15</f>
        <v>0</v>
      </c>
      <c r="T15" s="13">
        <f>'1T'!T15+'2T'!T15+'3T'!T15+'4T'!T15</f>
        <v>0</v>
      </c>
      <c r="U15" s="21" t="str">
        <f t="shared" si="7"/>
        <v/>
      </c>
      <c r="V15" s="9">
        <f>'1T'!AA15+'2T'!AA15+'3T'!AA15+'4T'!AA15</f>
        <v>0</v>
      </c>
      <c r="W15" s="20" t="str">
        <f t="shared" si="8"/>
        <v/>
      </c>
      <c r="X15" s="13">
        <f>'1T'!AC15+'2T'!AC15+'3T'!AC15+'4T'!AC15</f>
        <v>0</v>
      </c>
      <c r="Y15" s="13">
        <f>'1T'!AD15+'2T'!AD15+'3T'!AD15+'4T'!AD15</f>
        <v>0</v>
      </c>
      <c r="Z15" s="21" t="str">
        <f t="shared" si="9"/>
        <v/>
      </c>
      <c r="AA15" s="9">
        <f>'1T'!V15+'2T'!V15+'3T'!V15+'4T'!V15</f>
        <v>0</v>
      </c>
      <c r="AB15" s="20" t="str">
        <f t="shared" si="10"/>
        <v/>
      </c>
      <c r="AC15" s="13">
        <f>'1T'!X15+'2T'!X15+'3T'!X15+'4T'!X15</f>
        <v>0</v>
      </c>
      <c r="AD15" s="13">
        <f>'1T'!Y15+'2T'!Y15+'3T'!Y15+'4T'!Y15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'1T'!B16+'2T'!B16+'3T'!B16+'4T'!B16</f>
        <v>0</v>
      </c>
      <c r="C16" s="20" t="str">
        <f t="shared" si="0"/>
        <v/>
      </c>
      <c r="D16" s="13">
        <f>'1T'!D16+'2T'!D16+'3T'!D16+'4T'!D16</f>
        <v>0</v>
      </c>
      <c r="E16" s="13">
        <f>'1T'!E16+'2T'!E16+'3T'!E16+'4T'!E16</f>
        <v>0</v>
      </c>
      <c r="F16" s="21" t="str">
        <f t="shared" si="1"/>
        <v/>
      </c>
      <c r="G16" s="9">
        <f>'1T'!G16+'2T'!G16+'3T'!G16+'4T'!G16</f>
        <v>0</v>
      </c>
      <c r="H16" s="20" t="str">
        <f t="shared" si="2"/>
        <v/>
      </c>
      <c r="I16" s="13">
        <f>'1T'!I16+'2T'!I16+'3T'!I16+'4T'!I16</f>
        <v>0</v>
      </c>
      <c r="J16" s="13">
        <f>'1T'!J16+'2T'!J16+'3T'!J16+'4T'!J16</f>
        <v>0</v>
      </c>
      <c r="K16" s="21" t="str">
        <f t="shared" si="3"/>
        <v/>
      </c>
      <c r="L16" s="9">
        <f>'1T'!L16+'2T'!L16+'3T'!L16+'4T'!L16</f>
        <v>0</v>
      </c>
      <c r="M16" s="20" t="str">
        <f t="shared" si="4"/>
        <v/>
      </c>
      <c r="N16" s="13">
        <f>'1T'!N16+'2T'!N16+'3T'!N16+'4T'!N16</f>
        <v>0</v>
      </c>
      <c r="O16" s="13">
        <f>'1T'!O16+'2T'!O16+'3T'!O16+'4T'!O16</f>
        <v>0</v>
      </c>
      <c r="P16" s="21" t="str">
        <f t="shared" si="5"/>
        <v/>
      </c>
      <c r="Q16" s="9">
        <f>'1T'!Q16+'2T'!Q16+'3T'!Q16+'4T'!Q16</f>
        <v>0</v>
      </c>
      <c r="R16" s="20" t="str">
        <f t="shared" si="6"/>
        <v/>
      </c>
      <c r="S16" s="13">
        <f>'1T'!S16+'2T'!S16+'3T'!S16+'4T'!S16</f>
        <v>0</v>
      </c>
      <c r="T16" s="13">
        <f>'1T'!T16+'2T'!T16+'3T'!T16+'4T'!T16</f>
        <v>0</v>
      </c>
      <c r="U16" s="21" t="str">
        <f t="shared" si="7"/>
        <v/>
      </c>
      <c r="V16" s="9">
        <f>'1T'!AA16+'2T'!AA16+'3T'!AA16+'4T'!AA16</f>
        <v>0</v>
      </c>
      <c r="W16" s="20" t="str">
        <f t="shared" si="8"/>
        <v/>
      </c>
      <c r="X16" s="13">
        <f>'1T'!AC16+'2T'!AC16+'3T'!AC16+'4T'!AC16</f>
        <v>0</v>
      </c>
      <c r="Y16" s="13">
        <f>'1T'!AD16+'2T'!AD16+'3T'!AD16+'4T'!AD16</f>
        <v>0</v>
      </c>
      <c r="Z16" s="21" t="str">
        <f t="shared" si="9"/>
        <v/>
      </c>
      <c r="AA16" s="9">
        <f>'1T'!V16+'2T'!V16+'3T'!V16+'4T'!V16</f>
        <v>0</v>
      </c>
      <c r="AB16" s="20" t="str">
        <f t="shared" si="10"/>
        <v/>
      </c>
      <c r="AC16" s="13">
        <f>'1T'!X16+'2T'!X16+'3T'!X16+'4T'!X16</f>
        <v>0</v>
      </c>
      <c r="AD16" s="13">
        <f>'1T'!Y16+'2T'!Y16+'3T'!Y16+'4T'!Y16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'1T'!B17+'2T'!B17+'3T'!B17+'4T'!B17</f>
        <v>0</v>
      </c>
      <c r="C17" s="20" t="str">
        <f t="shared" si="0"/>
        <v/>
      </c>
      <c r="D17" s="13">
        <f>'1T'!D17+'2T'!D17+'3T'!D17+'4T'!D17</f>
        <v>0</v>
      </c>
      <c r="E17" s="13">
        <f>'1T'!E17+'2T'!E17+'3T'!E17+'4T'!E17</f>
        <v>0</v>
      </c>
      <c r="F17" s="21" t="str">
        <f t="shared" si="1"/>
        <v/>
      </c>
      <c r="G17" s="9">
        <f>'1T'!G17+'2T'!G17+'3T'!G17+'4T'!G17</f>
        <v>0</v>
      </c>
      <c r="H17" s="20" t="str">
        <f t="shared" si="2"/>
        <v/>
      </c>
      <c r="I17" s="13">
        <f>'1T'!I17+'2T'!I17+'3T'!I17+'4T'!I17</f>
        <v>0</v>
      </c>
      <c r="J17" s="13">
        <f>'1T'!J17+'2T'!J17+'3T'!J17+'4T'!J17</f>
        <v>0</v>
      </c>
      <c r="K17" s="21" t="str">
        <f t="shared" si="3"/>
        <v/>
      </c>
      <c r="L17" s="9">
        <f>'1T'!L17+'2T'!L17+'3T'!L17+'4T'!L17</f>
        <v>0</v>
      </c>
      <c r="M17" s="20" t="str">
        <f t="shared" si="4"/>
        <v/>
      </c>
      <c r="N17" s="13">
        <f>'1T'!N17+'2T'!N17+'3T'!N17+'4T'!N17</f>
        <v>0</v>
      </c>
      <c r="O17" s="13">
        <f>'1T'!O17+'2T'!O17+'3T'!O17+'4T'!O17</f>
        <v>0</v>
      </c>
      <c r="P17" s="21" t="str">
        <f t="shared" si="5"/>
        <v/>
      </c>
      <c r="Q17" s="9">
        <f>'1T'!Q17+'2T'!Q17+'3T'!Q17+'4T'!Q17</f>
        <v>0</v>
      </c>
      <c r="R17" s="20" t="str">
        <f t="shared" si="6"/>
        <v/>
      </c>
      <c r="S17" s="13">
        <f>'1T'!S17+'2T'!S17+'3T'!S17+'4T'!S17</f>
        <v>0</v>
      </c>
      <c r="T17" s="13">
        <f>'1T'!T17+'2T'!T17+'3T'!T17+'4T'!T17</f>
        <v>0</v>
      </c>
      <c r="U17" s="21" t="str">
        <f t="shared" si="7"/>
        <v/>
      </c>
      <c r="V17" s="9">
        <f>'1T'!AA17+'2T'!AA17+'3T'!AA17+'4T'!AA17</f>
        <v>0</v>
      </c>
      <c r="W17" s="20" t="str">
        <f t="shared" si="8"/>
        <v/>
      </c>
      <c r="X17" s="13">
        <f>'1T'!AC17+'2T'!AC17+'3T'!AC17+'4T'!AC17</f>
        <v>0</v>
      </c>
      <c r="Y17" s="13">
        <f>'1T'!AD17+'2T'!AD17+'3T'!AD17+'4T'!AD17</f>
        <v>0</v>
      </c>
      <c r="Z17" s="21" t="str">
        <f t="shared" si="9"/>
        <v/>
      </c>
      <c r="AA17" s="9">
        <f>'1T'!V17+'2T'!V17+'3T'!V17+'4T'!V17</f>
        <v>0</v>
      </c>
      <c r="AB17" s="20" t="str">
        <f t="shared" si="10"/>
        <v/>
      </c>
      <c r="AC17" s="13">
        <f>'1T'!X17+'2T'!X17+'3T'!X17+'4T'!X17</f>
        <v>0</v>
      </c>
      <c r="AD17" s="13">
        <f>'1T'!Y17+'2T'!Y17+'3T'!Y17+'4T'!Y17</f>
        <v>0</v>
      </c>
      <c r="AE17" s="21" t="str">
        <f t="shared" si="11"/>
        <v/>
      </c>
    </row>
    <row r="18" spans="1:31" s="42" customFormat="1" ht="36" customHeight="1" x14ac:dyDescent="0.25">
      <c r="A18" s="44" t="s">
        <v>32</v>
      </c>
      <c r="B18" s="9">
        <f>'1T'!B18+'2T'!B18+'3T'!B18+'4T'!B18</f>
        <v>0</v>
      </c>
      <c r="C18" s="20" t="str">
        <f t="shared" si="0"/>
        <v/>
      </c>
      <c r="D18" s="13">
        <f>'1T'!D18+'2T'!D18+'3T'!D18+'4T'!D18</f>
        <v>0</v>
      </c>
      <c r="E18" s="13">
        <f>'1T'!E18+'2T'!E18+'3T'!E18+'4T'!E18</f>
        <v>0</v>
      </c>
      <c r="F18" s="21" t="str">
        <f t="shared" si="1"/>
        <v/>
      </c>
      <c r="G18" s="9">
        <f>'1T'!G18+'2T'!G18+'3T'!G18+'4T'!G18</f>
        <v>16</v>
      </c>
      <c r="H18" s="20">
        <f t="shared" si="2"/>
        <v>7.6812289966394619E-3</v>
      </c>
      <c r="I18" s="13">
        <f>'1T'!I18+'2T'!I18+'3T'!I18+'4T'!I18</f>
        <v>559590</v>
      </c>
      <c r="J18" s="13">
        <f>'1T'!J18+'2T'!J18+'3T'!J18+'4T'!J18</f>
        <v>657688.9</v>
      </c>
      <c r="K18" s="21">
        <f t="shared" si="3"/>
        <v>0.14491275900863432</v>
      </c>
      <c r="L18" s="9">
        <f>'1T'!L18+'2T'!L18+'3T'!L18+'4T'!L18</f>
        <v>3</v>
      </c>
      <c r="M18" s="20">
        <f t="shared" si="4"/>
        <v>5.7692307692307696E-3</v>
      </c>
      <c r="N18" s="13">
        <f>'1T'!N18+'2T'!N18+'3T'!N18+'4T'!N18</f>
        <v>76000</v>
      </c>
      <c r="O18" s="13">
        <f>'1T'!O18+'2T'!O18+'3T'!O18+'4T'!O18</f>
        <v>91960</v>
      </c>
      <c r="P18" s="21">
        <f t="shared" si="5"/>
        <v>0.12791313968949433</v>
      </c>
      <c r="Q18" s="9">
        <f>'1T'!Q18+'2T'!Q18+'3T'!Q18+'4T'!Q18</f>
        <v>0</v>
      </c>
      <c r="R18" s="20" t="str">
        <f t="shared" si="6"/>
        <v/>
      </c>
      <c r="S18" s="13">
        <f>'1T'!S18+'2T'!S18+'3T'!S18+'4T'!S18</f>
        <v>0</v>
      </c>
      <c r="T18" s="13">
        <f>'1T'!T18+'2T'!T18+'3T'!T18+'4T'!T18</f>
        <v>0</v>
      </c>
      <c r="U18" s="21" t="str">
        <f t="shared" si="7"/>
        <v/>
      </c>
      <c r="V18" s="9">
        <f>'1T'!AA18+'2T'!AA18+'3T'!AA18+'4T'!AA18</f>
        <v>0</v>
      </c>
      <c r="W18" s="20" t="str">
        <f t="shared" si="8"/>
        <v/>
      </c>
      <c r="X18" s="13">
        <f>'1T'!AC18+'2T'!AC18+'3T'!AC18+'4T'!AC18</f>
        <v>0</v>
      </c>
      <c r="Y18" s="13">
        <f>'1T'!AD18+'2T'!AD18+'3T'!AD18+'4T'!AD18</f>
        <v>0</v>
      </c>
      <c r="Z18" s="21" t="str">
        <f t="shared" si="9"/>
        <v/>
      </c>
      <c r="AA18" s="9">
        <f>'1T'!V18+'2T'!V18+'3T'!V18+'4T'!V18</f>
        <v>28</v>
      </c>
      <c r="AB18" s="20">
        <f t="shared" si="10"/>
        <v>8.7774294670846395E-2</v>
      </c>
      <c r="AC18" s="13">
        <f>'1T'!X18+'2T'!X18+'3T'!X18+'4T'!X18</f>
        <v>931932.1</v>
      </c>
      <c r="AD18" s="13">
        <f>'1T'!Y18+'2T'!Y18+'3T'!Y18+'4T'!Y18</f>
        <v>1090006.8399999999</v>
      </c>
      <c r="AE18" s="21">
        <f t="shared" si="11"/>
        <v>0.47321229104861751</v>
      </c>
    </row>
    <row r="19" spans="1:31" s="42" customFormat="1" ht="36" customHeight="1" x14ac:dyDescent="0.25">
      <c r="A19" s="44" t="s">
        <v>28</v>
      </c>
      <c r="B19" s="9">
        <f>'1T'!B19+'2T'!B19+'3T'!B19+'4T'!B19</f>
        <v>0</v>
      </c>
      <c r="C19" s="20" t="str">
        <f t="shared" si="0"/>
        <v/>
      </c>
      <c r="D19" s="13">
        <f>'1T'!D19+'2T'!D19+'3T'!D19+'4T'!D19</f>
        <v>0</v>
      </c>
      <c r="E19" s="13">
        <f>'1T'!E19+'2T'!E19+'3T'!E19+'4T'!E19</f>
        <v>0</v>
      </c>
      <c r="F19" s="21" t="str">
        <f t="shared" si="1"/>
        <v/>
      </c>
      <c r="G19" s="9">
        <f>'1T'!G19+'2T'!G19+'3T'!G19+'4T'!G19</f>
        <v>1</v>
      </c>
      <c r="H19" s="20">
        <f t="shared" si="2"/>
        <v>4.8007681228996637E-4</v>
      </c>
      <c r="I19" s="13">
        <f>'1T'!I19+'2T'!I19+'3T'!I19+'4T'!I19</f>
        <v>318355</v>
      </c>
      <c r="J19" s="13">
        <f>'1T'!J19+'2T'!J19+'3T'!J19+'4T'!J19</f>
        <v>385209.55</v>
      </c>
      <c r="K19" s="21">
        <f t="shared" si="3"/>
        <v>8.4875658821327943E-2</v>
      </c>
      <c r="L19" s="9">
        <f>'1T'!L19+'2T'!L19+'3T'!L19+'4T'!L19</f>
        <v>0</v>
      </c>
      <c r="M19" s="20" t="str">
        <f t="shared" si="4"/>
        <v/>
      </c>
      <c r="N19" s="13">
        <f>'1T'!N19+'2T'!N19+'3T'!N19+'4T'!N19</f>
        <v>0</v>
      </c>
      <c r="O19" s="13">
        <f>'1T'!O19+'2T'!O19+'3T'!O19+'4T'!O19</f>
        <v>0</v>
      </c>
      <c r="P19" s="21" t="str">
        <f t="shared" si="5"/>
        <v/>
      </c>
      <c r="Q19" s="9">
        <f>'1T'!Q19+'2T'!Q19+'3T'!Q19+'4T'!Q19</f>
        <v>0</v>
      </c>
      <c r="R19" s="20" t="str">
        <f t="shared" si="6"/>
        <v/>
      </c>
      <c r="S19" s="13">
        <f>'1T'!S19+'2T'!S19+'3T'!S19+'4T'!S19</f>
        <v>0</v>
      </c>
      <c r="T19" s="13">
        <f>'1T'!T19+'2T'!T19+'3T'!T19+'4T'!T19</f>
        <v>0</v>
      </c>
      <c r="U19" s="21" t="str">
        <f t="shared" si="7"/>
        <v/>
      </c>
      <c r="V19" s="9">
        <f>'1T'!AA19+'2T'!AA19+'3T'!AA19+'4T'!AA19</f>
        <v>0</v>
      </c>
      <c r="W19" s="20" t="str">
        <f t="shared" si="8"/>
        <v/>
      </c>
      <c r="X19" s="13">
        <f>'1T'!AC19+'2T'!AC19+'3T'!AC19+'4T'!AC19</f>
        <v>0</v>
      </c>
      <c r="Y19" s="13">
        <f>'1T'!AD19+'2T'!AD19+'3T'!AD19+'4T'!AD19</f>
        <v>0</v>
      </c>
      <c r="Z19" s="21" t="str">
        <f t="shared" si="9"/>
        <v/>
      </c>
      <c r="AA19" s="9">
        <f>'1T'!V19+'2T'!V19+'3T'!V19+'4T'!V19</f>
        <v>0</v>
      </c>
      <c r="AB19" s="20" t="str">
        <f t="shared" si="10"/>
        <v/>
      </c>
      <c r="AC19" s="13">
        <f>'1T'!X19+'2T'!X19+'3T'!X19+'4T'!X19</f>
        <v>0</v>
      </c>
      <c r="AD19" s="13">
        <f>'1T'!Y19+'2T'!Y19+'3T'!Y19+'4T'!Y19</f>
        <v>0</v>
      </c>
      <c r="AE19" s="21" t="str">
        <f t="shared" si="11"/>
        <v/>
      </c>
    </row>
    <row r="20" spans="1:31" s="42" customFormat="1" ht="36" customHeight="1" x14ac:dyDescent="0.25">
      <c r="A20" s="45" t="s">
        <v>29</v>
      </c>
      <c r="B20" s="9">
        <f>'1T'!B20+'2T'!B20+'3T'!B20+'4T'!B20</f>
        <v>0</v>
      </c>
      <c r="C20" s="20" t="str">
        <f t="shared" si="0"/>
        <v/>
      </c>
      <c r="D20" s="13">
        <f>'1T'!D20+'2T'!D20+'3T'!D20+'4T'!D20</f>
        <v>0</v>
      </c>
      <c r="E20" s="13">
        <f>'1T'!E20+'2T'!E20+'3T'!E20+'4T'!E20</f>
        <v>0</v>
      </c>
      <c r="F20" s="21" t="str">
        <f t="shared" si="1"/>
        <v/>
      </c>
      <c r="G20" s="9">
        <f>'1T'!G20+'2T'!G20+'3T'!G20+'4T'!G20</f>
        <v>2065</v>
      </c>
      <c r="H20" s="20">
        <f t="shared" si="2"/>
        <v>0.99135861737878062</v>
      </c>
      <c r="I20" s="13">
        <f>'1T'!I20+'2T'!I20+'3T'!I20+'4T'!I20</f>
        <v>2568065.7000000002</v>
      </c>
      <c r="J20" s="13">
        <f>'1T'!J20+'2T'!J20+'3T'!J20+'4T'!J20</f>
        <v>2953169.88</v>
      </c>
      <c r="K20" s="21">
        <f t="shared" si="3"/>
        <v>0.65069061547488105</v>
      </c>
      <c r="L20" s="9">
        <f>'1T'!L20+'2T'!L20+'3T'!L20+'4T'!L20</f>
        <v>517</v>
      </c>
      <c r="M20" s="20">
        <f t="shared" si="4"/>
        <v>0.99423076923076925</v>
      </c>
      <c r="N20" s="13">
        <f>'1T'!N20+'2T'!N20+'3T'!N20+'4T'!N20</f>
        <v>524302.19000000006</v>
      </c>
      <c r="O20" s="13">
        <f>'1T'!O20+'2T'!O20+'3T'!O20+'4T'!O20</f>
        <v>626965.36</v>
      </c>
      <c r="P20" s="21">
        <f t="shared" si="5"/>
        <v>0.87208686031050564</v>
      </c>
      <c r="Q20" s="9">
        <f>'1T'!Q20+'2T'!Q20+'3T'!Q20+'4T'!Q20</f>
        <v>0</v>
      </c>
      <c r="R20" s="20" t="str">
        <f t="shared" si="6"/>
        <v/>
      </c>
      <c r="S20" s="13">
        <f>'1T'!S20+'2T'!S20+'3T'!S20+'4T'!S20</f>
        <v>0</v>
      </c>
      <c r="T20" s="13">
        <f>'1T'!T20+'2T'!T20+'3T'!T20+'4T'!T20</f>
        <v>0</v>
      </c>
      <c r="U20" s="21" t="str">
        <f t="shared" si="7"/>
        <v/>
      </c>
      <c r="V20" s="9">
        <f>'1T'!AA20+'2T'!AA20+'3T'!AA20+'4T'!AA20</f>
        <v>0</v>
      </c>
      <c r="W20" s="20" t="str">
        <f t="shared" si="8"/>
        <v/>
      </c>
      <c r="X20" s="13">
        <f>'1T'!AC20+'2T'!AC20+'3T'!AC20+'4T'!AC20</f>
        <v>0</v>
      </c>
      <c r="Y20" s="13">
        <f>'1T'!AD20+'2T'!AD20+'3T'!AD20+'4T'!AD20</f>
        <v>0</v>
      </c>
      <c r="Z20" s="21" t="str">
        <f t="shared" si="9"/>
        <v/>
      </c>
      <c r="AA20" s="9">
        <f>'1T'!V20+'2T'!V20+'3T'!V20+'4T'!V20</f>
        <v>291</v>
      </c>
      <c r="AB20" s="20">
        <f t="shared" si="10"/>
        <v>0.91222570532915359</v>
      </c>
      <c r="AC20" s="13">
        <f>'1T'!X20+'2T'!X20+'3T'!X20+'4T'!X20</f>
        <v>1075120.9099999999</v>
      </c>
      <c r="AD20" s="13">
        <f>'1T'!Y20+'2T'!Y20+'3T'!Y20+'4T'!Y20</f>
        <v>1213413.55</v>
      </c>
      <c r="AE20" s="21">
        <f t="shared" si="11"/>
        <v>0.5267877089513826</v>
      </c>
    </row>
    <row r="21" spans="1:31" s="42" customFormat="1" ht="36" customHeight="1" x14ac:dyDescent="0.25">
      <c r="A21" s="81" t="s">
        <v>40</v>
      </c>
      <c r="B21" s="82">
        <f>'1T'!B21+'2T'!B21+'3T'!B21+'4T'!B21</f>
        <v>0</v>
      </c>
      <c r="C21" s="66" t="str">
        <f t="shared" si="0"/>
        <v/>
      </c>
      <c r="D21" s="78">
        <f>'1T'!D21+'2T'!D21+'3T'!D21+'4T'!D21</f>
        <v>0</v>
      </c>
      <c r="E21" s="79">
        <f>'1T'!E21+'2T'!E21+'3T'!E21+'4T'!E21</f>
        <v>0</v>
      </c>
      <c r="F21" s="67" t="str">
        <f t="shared" si="1"/>
        <v/>
      </c>
      <c r="G21" s="82">
        <f>'1T'!G21+'2T'!G21+'3T'!G21+'4T'!G21</f>
        <v>0</v>
      </c>
      <c r="H21" s="66" t="str">
        <f t="shared" si="2"/>
        <v/>
      </c>
      <c r="I21" s="78">
        <f>'1T'!I21+'2T'!I21+'3T'!I21+'4T'!I21</f>
        <v>0</v>
      </c>
      <c r="J21" s="79">
        <f>'1T'!J21+'2T'!J21+'3T'!J21+'4T'!J21</f>
        <v>0</v>
      </c>
      <c r="K21" s="67" t="str">
        <f t="shared" si="3"/>
        <v/>
      </c>
      <c r="L21" s="82">
        <f>'1T'!L21+'2T'!L21+'3T'!L21+'4T'!L21</f>
        <v>0</v>
      </c>
      <c r="M21" s="66" t="str">
        <f t="shared" si="4"/>
        <v/>
      </c>
      <c r="N21" s="78">
        <f>'1T'!N21+'2T'!N21+'3T'!N21+'4T'!N21</f>
        <v>0</v>
      </c>
      <c r="O21" s="79">
        <f>'1T'!O21+'2T'!O21+'3T'!O21+'4T'!O21</f>
        <v>0</v>
      </c>
      <c r="P21" s="67" t="str">
        <f t="shared" si="5"/>
        <v/>
      </c>
      <c r="Q21" s="82">
        <f>'1T'!Q21+'2T'!Q21+'3T'!Q21+'4T'!Q21</f>
        <v>0</v>
      </c>
      <c r="R21" s="66" t="str">
        <f t="shared" si="6"/>
        <v/>
      </c>
      <c r="S21" s="78">
        <f>'1T'!S21+'2T'!S21+'3T'!S21+'4T'!S21</f>
        <v>0</v>
      </c>
      <c r="T21" s="79">
        <f>'1T'!T21+'2T'!T21+'3T'!T21+'4T'!T21</f>
        <v>0</v>
      </c>
      <c r="U21" s="67" t="str">
        <f t="shared" si="7"/>
        <v/>
      </c>
      <c r="V21" s="82">
        <f>'1T'!AA21+'2T'!AA21+'3T'!AA21+'4T'!AA21</f>
        <v>0</v>
      </c>
      <c r="W21" s="66" t="str">
        <f t="shared" si="8"/>
        <v/>
      </c>
      <c r="X21" s="78">
        <f>'1T'!AC21+'2T'!AC21+'3T'!AC21+'4T'!AC21</f>
        <v>0</v>
      </c>
      <c r="Y21" s="79">
        <f>'1T'!AD21+'2T'!AD21+'3T'!AD21+'4T'!AD21</f>
        <v>0</v>
      </c>
      <c r="Z21" s="67" t="str">
        <f t="shared" si="9"/>
        <v/>
      </c>
      <c r="AA21" s="82">
        <f>'1T'!V21+'2T'!V21+'3T'!V21+'4T'!V21</f>
        <v>0</v>
      </c>
      <c r="AB21" s="20" t="str">
        <f t="shared" si="10"/>
        <v/>
      </c>
      <c r="AC21" s="78">
        <f>'1T'!X21+'2T'!X21+'3T'!X21+'4T'!X21</f>
        <v>0</v>
      </c>
      <c r="AD21" s="79">
        <f>'1T'!Y21+'2T'!Y21+'3T'!Y21+'4T'!Y21</f>
        <v>0</v>
      </c>
      <c r="AE21" s="67" t="str">
        <f t="shared" si="11"/>
        <v/>
      </c>
    </row>
    <row r="22" spans="1:31" ht="33" customHeight="1" thickBot="1" x14ac:dyDescent="0.3">
      <c r="A22" s="83" t="s">
        <v>0</v>
      </c>
      <c r="B22" s="16">
        <f t="shared" ref="B22:AE22" si="12">SUM(B13:B21)</f>
        <v>0</v>
      </c>
      <c r="C22" s="17">
        <f t="shared" si="12"/>
        <v>0</v>
      </c>
      <c r="D22" s="18">
        <f t="shared" si="12"/>
        <v>0</v>
      </c>
      <c r="E22" s="18">
        <f t="shared" si="12"/>
        <v>0</v>
      </c>
      <c r="F22" s="19">
        <f t="shared" si="12"/>
        <v>0</v>
      </c>
      <c r="G22" s="16">
        <f t="shared" si="12"/>
        <v>2083</v>
      </c>
      <c r="H22" s="17">
        <f t="shared" si="12"/>
        <v>1</v>
      </c>
      <c r="I22" s="18">
        <f t="shared" si="12"/>
        <v>3894314.7</v>
      </c>
      <c r="J22" s="18">
        <f t="shared" si="12"/>
        <v>4538516.17</v>
      </c>
      <c r="K22" s="19">
        <f t="shared" si="12"/>
        <v>1</v>
      </c>
      <c r="L22" s="16">
        <f t="shared" si="12"/>
        <v>520</v>
      </c>
      <c r="M22" s="17">
        <f t="shared" si="12"/>
        <v>1</v>
      </c>
      <c r="N22" s="18">
        <f t="shared" si="12"/>
        <v>600302.19000000006</v>
      </c>
      <c r="O22" s="18">
        <f t="shared" si="12"/>
        <v>718925.36</v>
      </c>
      <c r="P22" s="19">
        <f t="shared" si="12"/>
        <v>1</v>
      </c>
      <c r="Q22" s="16">
        <f t="shared" si="12"/>
        <v>0</v>
      </c>
      <c r="R22" s="17">
        <f t="shared" si="12"/>
        <v>0</v>
      </c>
      <c r="S22" s="18">
        <f t="shared" si="12"/>
        <v>0</v>
      </c>
      <c r="T22" s="18">
        <f t="shared" si="12"/>
        <v>0</v>
      </c>
      <c r="U22" s="19">
        <f t="shared" si="12"/>
        <v>0</v>
      </c>
      <c r="V22" s="16">
        <f t="shared" si="12"/>
        <v>0</v>
      </c>
      <c r="W22" s="17">
        <f t="shared" si="12"/>
        <v>0</v>
      </c>
      <c r="X22" s="18">
        <f t="shared" si="12"/>
        <v>0</v>
      </c>
      <c r="Y22" s="18">
        <f t="shared" si="12"/>
        <v>0</v>
      </c>
      <c r="Z22" s="19">
        <f t="shared" si="12"/>
        <v>0</v>
      </c>
      <c r="AA22" s="16">
        <f t="shared" si="12"/>
        <v>319</v>
      </c>
      <c r="AB22" s="17">
        <f t="shared" si="12"/>
        <v>1</v>
      </c>
      <c r="AC22" s="18">
        <f t="shared" si="12"/>
        <v>2007053.0099999998</v>
      </c>
      <c r="AD22" s="18">
        <f t="shared" si="12"/>
        <v>2303420.3899999997</v>
      </c>
      <c r="AE22" s="19">
        <f t="shared" si="12"/>
        <v>1</v>
      </c>
    </row>
    <row r="23" spans="1:31" s="25" customFormat="1" ht="26.65" customHeight="1" x14ac:dyDescent="0.25">
      <c r="B23" s="26"/>
      <c r="H23" s="26"/>
      <c r="N23" s="26"/>
    </row>
    <row r="24" spans="1:31" s="48" customFormat="1" ht="48" customHeight="1" x14ac:dyDescent="0.25">
      <c r="A24" s="111" t="s">
        <v>50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46"/>
      <c r="S24" s="46"/>
      <c r="T24" s="46"/>
      <c r="U24" s="46"/>
      <c r="V24" s="47"/>
      <c r="W24" s="47"/>
      <c r="X24" s="47"/>
      <c r="AC24" s="47"/>
      <c r="AD24" s="47"/>
      <c r="AE24" s="47"/>
    </row>
    <row r="25" spans="1:31" s="48" customFormat="1" ht="43.9" customHeight="1" x14ac:dyDescent="0.25">
      <c r="A25" s="107" t="s">
        <v>34</v>
      </c>
      <c r="B25" s="107"/>
      <c r="C25" s="107"/>
      <c r="D25" s="107"/>
      <c r="E25" s="107"/>
      <c r="F25" s="107"/>
      <c r="G25" s="107"/>
      <c r="H25" s="107"/>
      <c r="I25" s="49"/>
      <c r="J25" s="49"/>
      <c r="K25" s="49"/>
      <c r="L25" s="73"/>
      <c r="M25" s="50"/>
      <c r="N25" s="46"/>
      <c r="O25" s="46"/>
      <c r="P25" s="49"/>
      <c r="Q25" s="49"/>
      <c r="R25" s="73"/>
      <c r="S25" s="46"/>
      <c r="T25" s="46"/>
      <c r="U25" s="46"/>
      <c r="V25" s="47"/>
      <c r="W25" s="47"/>
      <c r="X25" s="47"/>
      <c r="AC25" s="47"/>
      <c r="AD25" s="47"/>
      <c r="AE25" s="47"/>
    </row>
    <row r="26" spans="1:31" s="52" customFormat="1" x14ac:dyDescent="0.25">
      <c r="A26" s="73"/>
      <c r="B26" s="73"/>
      <c r="C26" s="73"/>
      <c r="D26" s="73"/>
      <c r="E26" s="73"/>
      <c r="F26" s="73"/>
      <c r="G26" s="51"/>
      <c r="H26" s="51"/>
      <c r="I26" s="49"/>
      <c r="J26" s="49"/>
      <c r="K26" s="49"/>
      <c r="L26" s="73"/>
      <c r="M26" s="50"/>
      <c r="N26" s="46"/>
      <c r="O26" s="46"/>
      <c r="P26" s="49"/>
      <c r="Q26" s="49"/>
      <c r="R26" s="73"/>
      <c r="S26" s="46"/>
      <c r="T26" s="46"/>
      <c r="U26" s="46"/>
      <c r="V26" s="47"/>
      <c r="W26" s="47"/>
      <c r="X26" s="47"/>
      <c r="Y26" s="48"/>
      <c r="Z26" s="48"/>
      <c r="AA26" s="48"/>
      <c r="AB26" s="48"/>
      <c r="AC26" s="47"/>
      <c r="AD26" s="47"/>
      <c r="AE26" s="47"/>
    </row>
    <row r="27" spans="1:31" s="53" customFormat="1" ht="13.9" customHeight="1" thickBot="1" x14ac:dyDescent="0.3">
      <c r="A27" s="73"/>
      <c r="B27" s="73"/>
      <c r="C27" s="73"/>
      <c r="D27" s="73"/>
      <c r="E27" s="73"/>
      <c r="F27" s="73"/>
      <c r="G27" s="51"/>
      <c r="H27" s="51"/>
      <c r="I27" s="49"/>
      <c r="J27" s="49"/>
      <c r="K27" s="49"/>
      <c r="L27" s="73"/>
      <c r="M27" s="50"/>
      <c r="N27" s="46"/>
      <c r="O27" s="46"/>
      <c r="P27" s="49"/>
      <c r="Q27" s="49"/>
      <c r="R27" s="73"/>
      <c r="S27" s="46"/>
      <c r="T27" s="46"/>
      <c r="U27" s="46"/>
      <c r="V27" s="46"/>
      <c r="W27" s="46"/>
      <c r="X27" s="46"/>
      <c r="Y27" s="48"/>
      <c r="Z27" s="48"/>
      <c r="AA27" s="48"/>
      <c r="AB27" s="48"/>
      <c r="AC27" s="46"/>
      <c r="AD27" s="46"/>
      <c r="AE27" s="46"/>
    </row>
    <row r="28" spans="1:31" s="53" customFormat="1" ht="18" customHeight="1" x14ac:dyDescent="0.25">
      <c r="A28" s="136" t="s">
        <v>10</v>
      </c>
      <c r="B28" s="139" t="s">
        <v>17</v>
      </c>
      <c r="C28" s="140"/>
      <c r="D28" s="140"/>
      <c r="E28" s="140"/>
      <c r="F28" s="141"/>
      <c r="G28" s="25"/>
      <c r="H28" s="54"/>
      <c r="I28" s="54"/>
      <c r="J28" s="145" t="s">
        <v>15</v>
      </c>
      <c r="K28" s="146"/>
      <c r="L28" s="139" t="s">
        <v>16</v>
      </c>
      <c r="M28" s="140"/>
      <c r="N28" s="140"/>
      <c r="O28" s="140"/>
      <c r="P28" s="141"/>
      <c r="Q28" s="49"/>
      <c r="R28" s="73"/>
      <c r="S28" s="46"/>
      <c r="T28" s="46"/>
      <c r="U28" s="46"/>
      <c r="V28" s="49"/>
      <c r="W28" s="49"/>
      <c r="X28" s="73"/>
      <c r="Y28" s="48"/>
      <c r="Z28" s="48"/>
      <c r="AA28" s="48"/>
      <c r="AB28" s="48"/>
      <c r="AC28" s="49"/>
      <c r="AD28" s="49"/>
      <c r="AE28" s="73"/>
    </row>
    <row r="29" spans="1:31" s="54" customFormat="1" ht="18" customHeight="1" thickBot="1" x14ac:dyDescent="0.3">
      <c r="A29" s="137"/>
      <c r="B29" s="142"/>
      <c r="C29" s="143"/>
      <c r="D29" s="143"/>
      <c r="E29" s="143"/>
      <c r="F29" s="144"/>
      <c r="G29" s="25"/>
      <c r="J29" s="147"/>
      <c r="K29" s="148"/>
      <c r="L29" s="151"/>
      <c r="M29" s="152"/>
      <c r="N29" s="152"/>
      <c r="O29" s="152"/>
      <c r="P29" s="153"/>
      <c r="Q29" s="49"/>
      <c r="R29" s="73"/>
      <c r="S29" s="46"/>
      <c r="T29" s="46"/>
      <c r="U29" s="46"/>
      <c r="V29" s="49"/>
      <c r="W29" s="49"/>
      <c r="X29" s="73"/>
      <c r="AC29" s="49"/>
      <c r="AD29" s="49"/>
      <c r="AE29" s="73"/>
    </row>
    <row r="30" spans="1:31" s="54" customFormat="1" ht="40.15" customHeight="1" thickBot="1" x14ac:dyDescent="0.3">
      <c r="A30" s="138"/>
      <c r="B30" s="55" t="s">
        <v>14</v>
      </c>
      <c r="C30" s="35" t="s">
        <v>8</v>
      </c>
      <c r="D30" s="36" t="s">
        <v>30</v>
      </c>
      <c r="E30" s="37" t="s">
        <v>31</v>
      </c>
      <c r="F30" s="56" t="s">
        <v>9</v>
      </c>
      <c r="G30" s="25"/>
      <c r="H30" s="25"/>
      <c r="I30" s="25"/>
      <c r="J30" s="149"/>
      <c r="K30" s="150"/>
      <c r="L30" s="55" t="s">
        <v>14</v>
      </c>
      <c r="M30" s="35" t="s">
        <v>8</v>
      </c>
      <c r="N30" s="36" t="s">
        <v>30</v>
      </c>
      <c r="O30" s="37" t="s">
        <v>31</v>
      </c>
      <c r="P30" s="56" t="s">
        <v>9</v>
      </c>
      <c r="Q30" s="49"/>
      <c r="R30" s="73"/>
      <c r="S30" s="46"/>
      <c r="T30" s="46"/>
      <c r="U30" s="46"/>
      <c r="V30" s="49"/>
      <c r="W30" s="49"/>
      <c r="X30" s="73"/>
      <c r="AC30" s="49"/>
      <c r="AD30" s="49"/>
      <c r="AE30" s="73"/>
    </row>
    <row r="31" spans="1:31" s="25" customFormat="1" ht="47.45" customHeight="1" x14ac:dyDescent="0.25">
      <c r="A31" s="41" t="s">
        <v>25</v>
      </c>
      <c r="B31" s="9">
        <f t="shared" ref="B31:B38" si="13">B13+G13+L13+Q13+V13+AA13</f>
        <v>1</v>
      </c>
      <c r="C31" s="8">
        <f t="shared" ref="C31:C37" si="14">IF(B31,B31/$B$40,"")</f>
        <v>3.4223134839151266E-4</v>
      </c>
      <c r="D31" s="10">
        <f t="shared" ref="D31:E38" si="15">D13+I13+N13+S13+X13+AC13</f>
        <v>448304</v>
      </c>
      <c r="E31" s="11">
        <f t="shared" si="15"/>
        <v>542447.84</v>
      </c>
      <c r="F31" s="21">
        <f t="shared" ref="F31:F37" si="16">IF(E31,E31/$E$40,"")</f>
        <v>7.1744180192620147E-2</v>
      </c>
      <c r="J31" s="134" t="s">
        <v>3</v>
      </c>
      <c r="K31" s="135"/>
      <c r="L31" s="57">
        <f>B22</f>
        <v>0</v>
      </c>
      <c r="M31" s="8" t="str">
        <f t="shared" ref="M31:M36" si="17">IF(L31,L31/$L$37,"")</f>
        <v/>
      </c>
      <c r="N31" s="58">
        <f>D22</f>
        <v>0</v>
      </c>
      <c r="O31" s="58">
        <f>E22</f>
        <v>0</v>
      </c>
      <c r="P31" s="59" t="str">
        <f t="shared" ref="P31:P36" si="18">IF(O31,O31/$O$37,"")</f>
        <v/>
      </c>
    </row>
    <row r="32" spans="1:31" s="25" customFormat="1" ht="30" customHeight="1" x14ac:dyDescent="0.25">
      <c r="A32" s="43" t="s">
        <v>18</v>
      </c>
      <c r="B32" s="12">
        <f t="shared" si="13"/>
        <v>0</v>
      </c>
      <c r="C32" s="8" t="str">
        <f t="shared" si="14"/>
        <v/>
      </c>
      <c r="D32" s="13">
        <f t="shared" si="15"/>
        <v>0</v>
      </c>
      <c r="E32" s="14">
        <f t="shared" si="15"/>
        <v>0</v>
      </c>
      <c r="F32" s="21" t="str">
        <f t="shared" si="16"/>
        <v/>
      </c>
      <c r="J32" s="130" t="s">
        <v>1</v>
      </c>
      <c r="K32" s="131"/>
      <c r="L32" s="60">
        <f>G22</f>
        <v>2083</v>
      </c>
      <c r="M32" s="8">
        <f t="shared" si="17"/>
        <v>0.71286789869952083</v>
      </c>
      <c r="N32" s="61">
        <f>I22</f>
        <v>3894314.7</v>
      </c>
      <c r="O32" s="61">
        <f>J22</f>
        <v>4538516.17</v>
      </c>
      <c r="P32" s="59">
        <f t="shared" si="18"/>
        <v>0.60026439022708666</v>
      </c>
    </row>
    <row r="33" spans="1:33" s="25" customFormat="1" ht="30" customHeight="1" x14ac:dyDescent="0.25">
      <c r="A33" s="43" t="s">
        <v>19</v>
      </c>
      <c r="B33" s="12">
        <f t="shared" si="13"/>
        <v>0</v>
      </c>
      <c r="C33" s="8" t="str">
        <f t="shared" si="14"/>
        <v/>
      </c>
      <c r="D33" s="13">
        <f t="shared" si="15"/>
        <v>0</v>
      </c>
      <c r="E33" s="14">
        <f t="shared" si="15"/>
        <v>0</v>
      </c>
      <c r="F33" s="21" t="str">
        <f t="shared" si="16"/>
        <v/>
      </c>
      <c r="J33" s="130" t="s">
        <v>2</v>
      </c>
      <c r="K33" s="131"/>
      <c r="L33" s="60">
        <f>L22</f>
        <v>520</v>
      </c>
      <c r="M33" s="8">
        <f t="shared" si="17"/>
        <v>0.17796030116358658</v>
      </c>
      <c r="N33" s="61">
        <f>N22</f>
        <v>600302.19000000006</v>
      </c>
      <c r="O33" s="61">
        <f>O22</f>
        <v>718925.36</v>
      </c>
      <c r="P33" s="59">
        <f t="shared" si="18"/>
        <v>9.5085106381627982E-2</v>
      </c>
    </row>
    <row r="34" spans="1:33" ht="30" customHeight="1" x14ac:dyDescent="0.25">
      <c r="A34" s="43" t="s">
        <v>26</v>
      </c>
      <c r="B34" s="12">
        <f t="shared" si="13"/>
        <v>0</v>
      </c>
      <c r="C34" s="8" t="str">
        <f t="shared" si="14"/>
        <v/>
      </c>
      <c r="D34" s="13">
        <f t="shared" si="15"/>
        <v>0</v>
      </c>
      <c r="E34" s="14">
        <f t="shared" si="15"/>
        <v>0</v>
      </c>
      <c r="F34" s="21" t="str">
        <f t="shared" si="16"/>
        <v/>
      </c>
      <c r="G34" s="25"/>
      <c r="H34" s="25"/>
      <c r="I34" s="25"/>
      <c r="J34" s="130" t="s">
        <v>33</v>
      </c>
      <c r="K34" s="131"/>
      <c r="L34" s="60">
        <f>Q22</f>
        <v>0</v>
      </c>
      <c r="M34" s="8" t="str">
        <f t="shared" si="17"/>
        <v/>
      </c>
      <c r="N34" s="61">
        <f>S22</f>
        <v>0</v>
      </c>
      <c r="O34" s="61">
        <f>T22</f>
        <v>0</v>
      </c>
      <c r="P34" s="59" t="str">
        <f t="shared" si="18"/>
        <v/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30" customHeight="1" x14ac:dyDescent="0.25">
      <c r="A35" s="43" t="s">
        <v>27</v>
      </c>
      <c r="B35" s="15">
        <f t="shared" si="13"/>
        <v>0</v>
      </c>
      <c r="C35" s="8" t="str">
        <f t="shared" si="14"/>
        <v/>
      </c>
      <c r="D35" s="13">
        <f t="shared" si="15"/>
        <v>0</v>
      </c>
      <c r="E35" s="22">
        <f t="shared" si="15"/>
        <v>0</v>
      </c>
      <c r="F35" s="21" t="str">
        <f t="shared" si="16"/>
        <v/>
      </c>
      <c r="G35" s="25"/>
      <c r="H35" s="25"/>
      <c r="I35" s="25"/>
      <c r="J35" s="130" t="s">
        <v>5</v>
      </c>
      <c r="K35" s="131"/>
      <c r="L35" s="60">
        <f>AA22</f>
        <v>319</v>
      </c>
      <c r="M35" s="8">
        <f t="shared" si="17"/>
        <v>0.10917180013689254</v>
      </c>
      <c r="N35" s="61">
        <f>AC22</f>
        <v>2007053.0099999998</v>
      </c>
      <c r="O35" s="61">
        <f>AD22</f>
        <v>2303420.3899999997</v>
      </c>
      <c r="P35" s="59">
        <f t="shared" si="18"/>
        <v>0.3046505033912853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</row>
    <row r="36" spans="1:33" ht="30" customHeight="1" x14ac:dyDescent="0.25">
      <c r="A36" s="44" t="s">
        <v>32</v>
      </c>
      <c r="B36" s="15">
        <f t="shared" si="13"/>
        <v>47</v>
      </c>
      <c r="C36" s="8">
        <f t="shared" si="14"/>
        <v>1.6084873374401096E-2</v>
      </c>
      <c r="D36" s="13">
        <f t="shared" si="15"/>
        <v>1567522.1</v>
      </c>
      <c r="E36" s="22">
        <f t="shared" si="15"/>
        <v>1839655.7399999998</v>
      </c>
      <c r="F36" s="21">
        <f t="shared" si="16"/>
        <v>0.24331296609633096</v>
      </c>
      <c r="G36" s="25"/>
      <c r="H36" s="25"/>
      <c r="I36" s="25"/>
      <c r="J36" s="130" t="s">
        <v>4</v>
      </c>
      <c r="K36" s="131"/>
      <c r="L36" s="60">
        <f>V22</f>
        <v>0</v>
      </c>
      <c r="M36" s="8" t="str">
        <f t="shared" si="17"/>
        <v/>
      </c>
      <c r="N36" s="61">
        <f>X22</f>
        <v>0</v>
      </c>
      <c r="O36" s="61">
        <f>Y22</f>
        <v>0</v>
      </c>
      <c r="P36" s="59" t="str">
        <f t="shared" si="18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thickBot="1" x14ac:dyDescent="0.3">
      <c r="A37" s="44" t="s">
        <v>28</v>
      </c>
      <c r="B37" s="12">
        <f t="shared" si="13"/>
        <v>1</v>
      </c>
      <c r="C37" s="8">
        <f t="shared" si="14"/>
        <v>3.4223134839151266E-4</v>
      </c>
      <c r="D37" s="13">
        <f t="shared" si="15"/>
        <v>318355</v>
      </c>
      <c r="E37" s="23">
        <f t="shared" si="15"/>
        <v>385209.55</v>
      </c>
      <c r="F37" s="21">
        <f t="shared" si="16"/>
        <v>5.0947835587506665E-2</v>
      </c>
      <c r="G37" s="25"/>
      <c r="H37" s="25"/>
      <c r="I37" s="25"/>
      <c r="J37" s="132" t="s">
        <v>0</v>
      </c>
      <c r="K37" s="133"/>
      <c r="L37" s="84">
        <f>SUM(L31:L36)</f>
        <v>2922</v>
      </c>
      <c r="M37" s="17">
        <f>SUM(M31:M36)</f>
        <v>0.99999999999999989</v>
      </c>
      <c r="N37" s="85">
        <f>SUM(N31:N36)</f>
        <v>6501669.9000000004</v>
      </c>
      <c r="O37" s="86">
        <f>SUM(O31:O36)</f>
        <v>7560861.9199999999</v>
      </c>
      <c r="P37" s="87">
        <f>SUM(P31:P36)</f>
        <v>0.99999999999999989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5" t="s">
        <v>29</v>
      </c>
      <c r="B38" s="12">
        <f t="shared" si="13"/>
        <v>2873</v>
      </c>
      <c r="C38" s="8">
        <f>IF(B38,B38/$B$40,"")</f>
        <v>0.98323066392881586</v>
      </c>
      <c r="D38" s="13">
        <f t="shared" si="15"/>
        <v>4167488.8</v>
      </c>
      <c r="E38" s="23">
        <f t="shared" si="15"/>
        <v>4793548.79</v>
      </c>
      <c r="F38" s="21">
        <f>IF(E38,E38/$E$40,"")</f>
        <v>0.6339950181235422</v>
      </c>
      <c r="G38" s="25"/>
      <c r="H38" s="25"/>
      <c r="I38" s="25"/>
      <c r="J38" s="25"/>
      <c r="K38" s="25"/>
      <c r="L38" s="25"/>
      <c r="M38" s="25"/>
      <c r="N38" s="26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72" t="s">
        <v>41</v>
      </c>
      <c r="B39" s="12">
        <f t="shared" ref="B39" si="19">B21+G21+L21+Q21+V21+AA21</f>
        <v>0</v>
      </c>
      <c r="C39" s="8" t="str">
        <f>IF(B39,B39/$B$40,"")</f>
        <v/>
      </c>
      <c r="D39" s="13">
        <f t="shared" ref="D39" si="20">D21+I21+N21+S21+X21+AC21</f>
        <v>0</v>
      </c>
      <c r="E39" s="14">
        <f t="shared" ref="E39" si="21">E21+J21+O21+T21+Y21+AD21</f>
        <v>0</v>
      </c>
      <c r="F39" s="21" t="str">
        <f>IF(E39,E39/$E$40,"")</f>
        <v/>
      </c>
      <c r="G39" s="25"/>
      <c r="H39" s="25"/>
      <c r="I39" s="25"/>
      <c r="J39" s="49"/>
      <c r="K39" s="49"/>
      <c r="L39" s="73"/>
      <c r="M39" s="50"/>
      <c r="N39" s="46"/>
      <c r="O39" s="46"/>
      <c r="P39" s="49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s="53" customFormat="1" ht="30" customHeight="1" thickBot="1" x14ac:dyDescent="0.3">
      <c r="A40" s="64" t="s">
        <v>0</v>
      </c>
      <c r="B40" s="16">
        <f>SUM(B31:B39)</f>
        <v>2922</v>
      </c>
      <c r="C40" s="17">
        <f>SUM(C31:C39)</f>
        <v>1</v>
      </c>
      <c r="D40" s="18">
        <f>SUM(D31:D39)</f>
        <v>6501669.9000000004</v>
      </c>
      <c r="E40" s="18">
        <f>SUM(E31:E39)</f>
        <v>7560861.9199999999</v>
      </c>
      <c r="F40" s="19">
        <f>SUM(F31:F39)</f>
        <v>1</v>
      </c>
      <c r="G40" s="25"/>
      <c r="H40" s="26"/>
      <c r="I40" s="25"/>
      <c r="J40" s="25"/>
      <c r="K40" s="25"/>
      <c r="L40" s="25"/>
      <c r="M40" s="25"/>
      <c r="N40" s="26"/>
      <c r="O40" s="25"/>
      <c r="P40" s="25"/>
      <c r="Q40" s="49"/>
      <c r="R40" s="73"/>
      <c r="S40" s="46"/>
      <c r="T40" s="46"/>
      <c r="U40" s="46"/>
      <c r="V40" s="49"/>
      <c r="W40" s="49"/>
      <c r="X40" s="73"/>
      <c r="Y40" s="48"/>
      <c r="Z40" s="48"/>
      <c r="AA40" s="48"/>
      <c r="AB40" s="48"/>
      <c r="AC40" s="49"/>
      <c r="AD40" s="49"/>
      <c r="AE40" s="73"/>
    </row>
    <row r="41" spans="1:33" s="53" customFormat="1" ht="30" customHeight="1" x14ac:dyDescent="0.25">
      <c r="A41" s="73"/>
      <c r="B41" s="73"/>
      <c r="C41" s="73"/>
      <c r="D41" s="73"/>
      <c r="E41" s="73"/>
      <c r="F41" s="73"/>
      <c r="G41" s="25"/>
      <c r="H41" s="26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65"/>
      <c r="V41" s="49"/>
      <c r="W41" s="49"/>
      <c r="X41" s="73"/>
      <c r="Y41" s="48"/>
      <c r="Z41" s="48"/>
      <c r="AA41" s="48"/>
      <c r="AB41" s="48"/>
      <c r="AC41" s="49"/>
      <c r="AD41" s="49"/>
      <c r="AE41" s="73"/>
    </row>
    <row r="42" spans="1:33" ht="36" customHeight="1" x14ac:dyDescent="0.25">
      <c r="A42" s="25"/>
      <c r="B42" s="26"/>
      <c r="C42" s="25"/>
      <c r="D42" s="25"/>
      <c r="E42" s="25"/>
      <c r="F42" s="25"/>
      <c r="G42" s="25"/>
      <c r="H42" s="26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25" customFormat="1" ht="23.1" customHeight="1" x14ac:dyDescent="0.25">
      <c r="B43" s="26"/>
      <c r="H43" s="26"/>
      <c r="N43" s="26"/>
    </row>
    <row r="44" spans="1:33" s="25" customFormat="1" x14ac:dyDescent="0.25">
      <c r="B44" s="26"/>
      <c r="H44" s="26"/>
      <c r="N44" s="26"/>
    </row>
    <row r="45" spans="1:33" s="25" customFormat="1" x14ac:dyDescent="0.25">
      <c r="B45" s="26"/>
      <c r="H45" s="26"/>
      <c r="N45" s="26"/>
    </row>
    <row r="46" spans="1:33" s="25" customFormat="1" x14ac:dyDescent="0.25">
      <c r="B46" s="26"/>
      <c r="H46" s="26"/>
      <c r="N46" s="26"/>
    </row>
    <row r="47" spans="1:33" s="25" customFormat="1" x14ac:dyDescent="0.25">
      <c r="B47" s="26"/>
      <c r="H47" s="26"/>
      <c r="N47" s="26"/>
    </row>
    <row r="48" spans="1:33" s="25" customForma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G100" s="27"/>
      <c r="H100" s="62"/>
      <c r="I100" s="27"/>
      <c r="J100" s="27"/>
      <c r="K100" s="27"/>
      <c r="L100" s="27"/>
      <c r="M100" s="27"/>
      <c r="N100" s="62"/>
      <c r="O100" s="27"/>
      <c r="P100" s="27"/>
    </row>
    <row r="101" spans="1:21" s="25" customFormat="1" x14ac:dyDescent="0.25">
      <c r="B101" s="26"/>
      <c r="G101" s="27"/>
      <c r="H101" s="62"/>
      <c r="I101" s="27"/>
      <c r="J101" s="27"/>
      <c r="K101" s="27"/>
      <c r="L101" s="27"/>
      <c r="M101" s="27"/>
      <c r="N101" s="62"/>
      <c r="O101" s="27"/>
      <c r="P101" s="27"/>
      <c r="Q101" s="27"/>
      <c r="R101" s="27"/>
      <c r="S101" s="27"/>
      <c r="T101" s="27"/>
      <c r="U101" s="27"/>
    </row>
    <row r="102" spans="1:21" s="25" customFormat="1" x14ac:dyDescent="0.25">
      <c r="B102" s="26"/>
      <c r="F102" s="27"/>
      <c r="G102" s="27"/>
      <c r="H102" s="62"/>
      <c r="I102" s="27"/>
      <c r="J102" s="27"/>
      <c r="K102" s="27"/>
      <c r="L102" s="27"/>
      <c r="M102" s="27"/>
      <c r="N102" s="62"/>
      <c r="O102" s="27"/>
      <c r="P102" s="27"/>
      <c r="Q102" s="27"/>
      <c r="R102" s="27"/>
      <c r="S102" s="27"/>
      <c r="T102" s="27"/>
      <c r="U102" s="27"/>
    </row>
    <row r="103" spans="1:21" s="25" customFormat="1" x14ac:dyDescent="0.25">
      <c r="A103" s="27"/>
      <c r="B103" s="62"/>
      <c r="C103" s="27"/>
      <c r="D103" s="27"/>
      <c r="E103" s="27"/>
      <c r="F103" s="27"/>
      <c r="G103" s="27"/>
      <c r="H103" s="62"/>
      <c r="I103" s="27"/>
      <c r="J103" s="27"/>
      <c r="K103" s="27"/>
      <c r="L103" s="27"/>
      <c r="M103" s="27"/>
      <c r="N103" s="62"/>
      <c r="O103" s="27"/>
      <c r="P103" s="27"/>
      <c r="Q103" s="27"/>
      <c r="R103" s="27"/>
      <c r="S103" s="27"/>
      <c r="T103" s="27"/>
      <c r="U103" s="27"/>
    </row>
  </sheetData>
  <sheetProtection password="C9C3" sheet="1" objects="1" scenarios="1"/>
  <mergeCells count="21">
    <mergeCell ref="B10:AE10"/>
    <mergeCell ref="A11:A12"/>
    <mergeCell ref="B11:F11"/>
    <mergeCell ref="G11:K11"/>
    <mergeCell ref="L11:P11"/>
    <mergeCell ref="Q11:U11"/>
    <mergeCell ref="V11:Z11"/>
    <mergeCell ref="AA11:AE11"/>
    <mergeCell ref="A24:Q24"/>
    <mergeCell ref="A25:H25"/>
    <mergeCell ref="A28:A30"/>
    <mergeCell ref="B28:F29"/>
    <mergeCell ref="J28:K30"/>
    <mergeCell ref="L28:P29"/>
    <mergeCell ref="J37:K37"/>
    <mergeCell ref="J31:K31"/>
    <mergeCell ref="J32:K32"/>
    <mergeCell ref="J33:K33"/>
    <mergeCell ref="J34:K34"/>
    <mergeCell ref="J36:K36"/>
    <mergeCell ref="J35:K35"/>
  </mergeCells>
  <pageMargins left="0.39370078740157483" right="0" top="0.55118110236220474" bottom="0.35433070866141736" header="0.31496062992125984" footer="0.31496062992125984"/>
  <pageSetup paperSize="8" scale="45" orientation="landscape" r:id="rId1"/>
  <ignoredErrors>
    <ignoredError sqref="I13:J13 N13:O13 S13:T13 X13:Y13 AC13:AD13 G13 L13 Q13 V13 AA13 D13:E13 B13 B21:F21 G21:K21 L21:U21 V21:Z21 AA21:AE21" unlockedFormula="1"/>
    <ignoredError sqref="C38 M31:M34 C31:C37 M35:M36 C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1T</vt:lpstr>
      <vt:lpstr>2T</vt:lpstr>
      <vt:lpstr>3T</vt:lpstr>
      <vt:lpstr>4T</vt:lpstr>
      <vt:lpstr>2019 - CONTRACTACIÓ ANUAL</vt:lpstr>
      <vt:lpstr>'1T'!Àrea_d'impressió</vt:lpstr>
      <vt:lpstr>'2019 - CONTRACTACIÓ ANUAL'!Àrea_d'impressió</vt:lpstr>
      <vt:lpstr>'2T'!Àrea_d'impressió</vt:lpstr>
      <vt:lpstr>'3T'!Àrea_d'impressió</vt:lpstr>
      <vt:lpstr>'4T'!Àrea_d'impressió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2019-03-28T18:40:15Z</cp:lastPrinted>
  <dcterms:created xsi:type="dcterms:W3CDTF">2016-02-03T12:33:15Z</dcterms:created>
  <dcterms:modified xsi:type="dcterms:W3CDTF">2020-04-29T08:47:39Z</dcterms:modified>
</cp:coreProperties>
</file>