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736" windowHeight="11167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  <sheet name="Full1" sheetId="8" r:id="rId6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5" l="1"/>
  <c r="I20" i="5"/>
  <c r="I20" i="6"/>
  <c r="J20" i="6"/>
  <c r="D20" i="6"/>
  <c r="I20" i="4" l="1"/>
  <c r="I20" i="1"/>
  <c r="D20" i="1"/>
  <c r="C13" i="4"/>
  <c r="C13" i="1"/>
  <c r="B16" i="7"/>
  <c r="D16" i="7"/>
  <c r="J21" i="7"/>
  <c r="E21" i="7"/>
  <c r="E39" i="7" s="1"/>
  <c r="F39" i="7" s="1"/>
  <c r="O21" i="7"/>
  <c r="T21" i="7"/>
  <c r="Y21" i="7"/>
  <c r="AD21" i="7"/>
  <c r="E13" i="7"/>
  <c r="J13" i="7"/>
  <c r="E31" i="7" s="1"/>
  <c r="O13" i="7"/>
  <c r="T13" i="7"/>
  <c r="Y13" i="7"/>
  <c r="AD13" i="7"/>
  <c r="E20" i="7"/>
  <c r="J20" i="7"/>
  <c r="O20" i="7"/>
  <c r="P20" i="7" s="1"/>
  <c r="AD20" i="7"/>
  <c r="AE20" i="7" s="1"/>
  <c r="T20" i="7"/>
  <c r="Y20" i="7"/>
  <c r="J14" i="7"/>
  <c r="E32" i="7" s="1"/>
  <c r="F32" i="7" s="1"/>
  <c r="O14" i="7"/>
  <c r="E14" i="7"/>
  <c r="T14" i="7"/>
  <c r="T22" i="7" s="1"/>
  <c r="O34" i="7" s="1"/>
  <c r="P34" i="7" s="1"/>
  <c r="Y14" i="7"/>
  <c r="Y22" i="7" s="1"/>
  <c r="O36" i="7" s="1"/>
  <c r="P36" i="7" s="1"/>
  <c r="AD14" i="7"/>
  <c r="J15" i="7"/>
  <c r="E33" i="7" s="1"/>
  <c r="F33" i="7" s="1"/>
  <c r="O15" i="7"/>
  <c r="E15" i="7"/>
  <c r="T15" i="7"/>
  <c r="Y15" i="7"/>
  <c r="AD15" i="7"/>
  <c r="J16" i="7"/>
  <c r="O16" i="7"/>
  <c r="E34" i="7" s="1"/>
  <c r="F34" i="7" s="1"/>
  <c r="E16" i="7"/>
  <c r="T16" i="7"/>
  <c r="Y16" i="7"/>
  <c r="AD16" i="7"/>
  <c r="AE16" i="7" s="1"/>
  <c r="J17" i="7"/>
  <c r="O17" i="7"/>
  <c r="E17" i="7"/>
  <c r="F17" i="7" s="1"/>
  <c r="T17" i="7"/>
  <c r="Y17" i="7"/>
  <c r="AD17" i="7"/>
  <c r="E35" i="7"/>
  <c r="F35" i="7" s="1"/>
  <c r="J18" i="7"/>
  <c r="O18" i="7"/>
  <c r="AD18" i="7"/>
  <c r="E18" i="7"/>
  <c r="E36" i="7" s="1"/>
  <c r="F36" i="7" s="1"/>
  <c r="T18" i="7"/>
  <c r="U18" i="7" s="1"/>
  <c r="Y18" i="7"/>
  <c r="J19" i="7"/>
  <c r="K19" i="7" s="1"/>
  <c r="O19" i="7"/>
  <c r="AD19" i="7"/>
  <c r="E19" i="7"/>
  <c r="E37" i="7" s="1"/>
  <c r="F37" i="7" s="1"/>
  <c r="T19" i="7"/>
  <c r="Y19" i="7"/>
  <c r="I21" i="7"/>
  <c r="D21" i="7"/>
  <c r="D39" i="7" s="1"/>
  <c r="N21" i="7"/>
  <c r="S21" i="7"/>
  <c r="X21" i="7"/>
  <c r="AC21" i="7"/>
  <c r="I16" i="7"/>
  <c r="N16" i="7"/>
  <c r="S16" i="7"/>
  <c r="D34" i="7" s="1"/>
  <c r="X16" i="7"/>
  <c r="AC16" i="7"/>
  <c r="D13" i="7"/>
  <c r="I13" i="7"/>
  <c r="N13" i="7"/>
  <c r="S13" i="7"/>
  <c r="X13" i="7"/>
  <c r="AC13" i="7"/>
  <c r="AC22" i="7" s="1"/>
  <c r="N35" i="7" s="1"/>
  <c r="D20" i="7"/>
  <c r="D22" i="7" s="1"/>
  <c r="N31" i="7" s="1"/>
  <c r="I20" i="7"/>
  <c r="N20" i="7"/>
  <c r="AC20" i="7"/>
  <c r="S20" i="7"/>
  <c r="X20" i="7"/>
  <c r="I14" i="7"/>
  <c r="D32" i="7" s="1"/>
  <c r="N14" i="7"/>
  <c r="D14" i="7"/>
  <c r="S14" i="7"/>
  <c r="X14" i="7"/>
  <c r="AC14" i="7"/>
  <c r="I15" i="7"/>
  <c r="D33" i="7" s="1"/>
  <c r="N15" i="7"/>
  <c r="N22" i="7" s="1"/>
  <c r="N33" i="7" s="1"/>
  <c r="D15" i="7"/>
  <c r="S15" i="7"/>
  <c r="X15" i="7"/>
  <c r="AC15" i="7"/>
  <c r="I17" i="7"/>
  <c r="N17" i="7"/>
  <c r="D35" i="7" s="1"/>
  <c r="D17" i="7"/>
  <c r="S17" i="7"/>
  <c r="X17" i="7"/>
  <c r="AC17" i="7"/>
  <c r="I18" i="7"/>
  <c r="N18" i="7"/>
  <c r="AC18" i="7"/>
  <c r="D18" i="7"/>
  <c r="S18" i="7"/>
  <c r="X18" i="7"/>
  <c r="D36" i="7"/>
  <c r="I19" i="7"/>
  <c r="N19" i="7"/>
  <c r="AC19" i="7"/>
  <c r="D19" i="7"/>
  <c r="D37" i="7" s="1"/>
  <c r="S19" i="7"/>
  <c r="X19" i="7"/>
  <c r="G21" i="7"/>
  <c r="B21" i="7"/>
  <c r="B39" i="7" s="1"/>
  <c r="C39" i="7" s="1"/>
  <c r="L21" i="7"/>
  <c r="Q21" i="7"/>
  <c r="V21" i="7"/>
  <c r="W21" i="7" s="1"/>
  <c r="AA21" i="7"/>
  <c r="AB21" i="7" s="1"/>
  <c r="G16" i="7"/>
  <c r="L16" i="7"/>
  <c r="Q16" i="7"/>
  <c r="V16" i="7"/>
  <c r="AA16" i="7"/>
  <c r="B34" i="7"/>
  <c r="C34" i="7" s="1"/>
  <c r="B13" i="7"/>
  <c r="B22" i="7" s="1"/>
  <c r="L31" i="7" s="1"/>
  <c r="G13" i="7"/>
  <c r="L13" i="7"/>
  <c r="Q13" i="7"/>
  <c r="Q22" i="7" s="1"/>
  <c r="L34" i="7" s="1"/>
  <c r="M34" i="7" s="1"/>
  <c r="V13" i="7"/>
  <c r="V22" i="7" s="1"/>
  <c r="L36" i="7" s="1"/>
  <c r="M36" i="7" s="1"/>
  <c r="AA13" i="7"/>
  <c r="B20" i="7"/>
  <c r="G20" i="7"/>
  <c r="L20" i="7"/>
  <c r="AA20" i="7"/>
  <c r="Q20" i="7"/>
  <c r="V20" i="7"/>
  <c r="G14" i="7"/>
  <c r="L14" i="7"/>
  <c r="B32" i="7" s="1"/>
  <c r="C32" i="7" s="1"/>
  <c r="B14" i="7"/>
  <c r="Q14" i="7"/>
  <c r="V14" i="7"/>
  <c r="AA14" i="7"/>
  <c r="AA22" i="7" s="1"/>
  <c r="L35" i="7" s="1"/>
  <c r="M35" i="7" s="1"/>
  <c r="G15" i="7"/>
  <c r="L15" i="7"/>
  <c r="B15" i="7"/>
  <c r="C15" i="7" s="1"/>
  <c r="Q15" i="7"/>
  <c r="R15" i="7" s="1"/>
  <c r="V15" i="7"/>
  <c r="AA15" i="7"/>
  <c r="B33" i="7"/>
  <c r="C33" i="7" s="1"/>
  <c r="G17" i="7"/>
  <c r="H17" i="7" s="1"/>
  <c r="L17" i="7"/>
  <c r="B17" i="7"/>
  <c r="Q17" i="7"/>
  <c r="R17" i="7" s="1"/>
  <c r="V17" i="7"/>
  <c r="W17" i="7" s="1"/>
  <c r="AA17" i="7"/>
  <c r="G18" i="7"/>
  <c r="H18" i="7" s="1"/>
  <c r="L18" i="7"/>
  <c r="AA18" i="7"/>
  <c r="B18" i="7"/>
  <c r="B36" i="7" s="1"/>
  <c r="C36" i="7" s="1"/>
  <c r="Q18" i="7"/>
  <c r="V18" i="7"/>
  <c r="G19" i="7"/>
  <c r="L19" i="7"/>
  <c r="B37" i="7" s="1"/>
  <c r="C37" i="7" s="1"/>
  <c r="AA19" i="7"/>
  <c r="AB19" i="7" s="1"/>
  <c r="B19" i="7"/>
  <c r="Q19" i="7"/>
  <c r="V19" i="7"/>
  <c r="W19" i="7" s="1"/>
  <c r="O22" i="7"/>
  <c r="O33" i="7" s="1"/>
  <c r="P33" i="7" s="1"/>
  <c r="AD22" i="7"/>
  <c r="O35" i="7" s="1"/>
  <c r="P35" i="7" s="1"/>
  <c r="S22" i="7"/>
  <c r="N34" i="7" s="1"/>
  <c r="X22" i="7"/>
  <c r="N36" i="7" s="1"/>
  <c r="AE21" i="7"/>
  <c r="AB20" i="7"/>
  <c r="AE19" i="7"/>
  <c r="AE18" i="7"/>
  <c r="AB18" i="7"/>
  <c r="AE17" i="7"/>
  <c r="AB17" i="7"/>
  <c r="AB16" i="7"/>
  <c r="AE15" i="7"/>
  <c r="AB15" i="7"/>
  <c r="AE14" i="7"/>
  <c r="AB14" i="7"/>
  <c r="Z21" i="7"/>
  <c r="Z20" i="7"/>
  <c r="W20" i="7"/>
  <c r="Z19" i="7"/>
  <c r="Z18" i="7"/>
  <c r="W18" i="7"/>
  <c r="Z17" i="7"/>
  <c r="Z16" i="7"/>
  <c r="W16" i="7"/>
  <c r="Z15" i="7"/>
  <c r="W15" i="7"/>
  <c r="W14" i="7"/>
  <c r="U21" i="7"/>
  <c r="R21" i="7"/>
  <c r="U20" i="7"/>
  <c r="R20" i="7"/>
  <c r="U19" i="7"/>
  <c r="R19" i="7"/>
  <c r="R18" i="7"/>
  <c r="U17" i="7"/>
  <c r="U16" i="7"/>
  <c r="R16" i="7"/>
  <c r="U15" i="7"/>
  <c r="R14" i="7"/>
  <c r="P21" i="7"/>
  <c r="M21" i="7"/>
  <c r="M20" i="7"/>
  <c r="P19" i="7"/>
  <c r="P18" i="7"/>
  <c r="M18" i="7"/>
  <c r="P17" i="7"/>
  <c r="M17" i="7"/>
  <c r="M16" i="7"/>
  <c r="P15" i="7"/>
  <c r="M15" i="7"/>
  <c r="P14" i="7"/>
  <c r="M14" i="7"/>
  <c r="AE13" i="7"/>
  <c r="AE22" i="7" s="1"/>
  <c r="AB13" i="7"/>
  <c r="Z13" i="7"/>
  <c r="U13" i="7"/>
  <c r="P13" i="7"/>
  <c r="M13" i="7"/>
  <c r="K14" i="7"/>
  <c r="K16" i="7"/>
  <c r="K17" i="7"/>
  <c r="K18" i="7"/>
  <c r="K21" i="7"/>
  <c r="H14" i="7"/>
  <c r="H15" i="7"/>
  <c r="H16" i="7"/>
  <c r="H19" i="7"/>
  <c r="H21" i="7"/>
  <c r="F13" i="7"/>
  <c r="F14" i="7"/>
  <c r="F15" i="7"/>
  <c r="F16" i="7"/>
  <c r="F19" i="7"/>
  <c r="F21" i="7"/>
  <c r="C13" i="7"/>
  <c r="C14" i="7"/>
  <c r="C16" i="7"/>
  <c r="C17" i="7"/>
  <c r="C18" i="7"/>
  <c r="C19" i="7"/>
  <c r="C21" i="7"/>
  <c r="J22" i="6"/>
  <c r="O33" i="6" s="1"/>
  <c r="E22" i="6"/>
  <c r="O32" i="6" s="1"/>
  <c r="O22" i="6"/>
  <c r="O34" i="6" s="1"/>
  <c r="P34" i="6" s="1"/>
  <c r="Y22" i="6"/>
  <c r="O36" i="6" s="1"/>
  <c r="P36" i="6" s="1"/>
  <c r="T22" i="6"/>
  <c r="O35" i="6" s="1"/>
  <c r="P35" i="6" s="1"/>
  <c r="AD22" i="6"/>
  <c r="O37" i="6" s="1"/>
  <c r="P37" i="6" s="1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L32" i="6" s="1"/>
  <c r="L22" i="6"/>
  <c r="L34" i="6"/>
  <c r="M34" i="6" s="1"/>
  <c r="V22" i="6"/>
  <c r="L36" i="6" s="1"/>
  <c r="M36" i="6" s="1"/>
  <c r="Q22" i="6"/>
  <c r="L35" i="6"/>
  <c r="M35" i="6" s="1"/>
  <c r="AA22" i="6"/>
  <c r="L37" i="6" s="1"/>
  <c r="M37" i="6" s="1"/>
  <c r="E40" i="6"/>
  <c r="E32" i="6"/>
  <c r="F32" i="6" s="1"/>
  <c r="E33" i="6"/>
  <c r="F33" i="6" s="1"/>
  <c r="E34" i="6"/>
  <c r="F34" i="6" s="1"/>
  <c r="E35" i="6"/>
  <c r="E36" i="6"/>
  <c r="F36" i="6" s="1"/>
  <c r="E37" i="6"/>
  <c r="F37" i="6" s="1"/>
  <c r="E38" i="6"/>
  <c r="F38" i="6" s="1"/>
  <c r="E39" i="6"/>
  <c r="E41" i="6" s="1"/>
  <c r="F35" i="6"/>
  <c r="F40" i="6"/>
  <c r="D40" i="6"/>
  <c r="D32" i="6"/>
  <c r="D33" i="6"/>
  <c r="D34" i="6"/>
  <c r="D35" i="6"/>
  <c r="D36" i="6"/>
  <c r="D37" i="6"/>
  <c r="D38" i="6"/>
  <c r="D39" i="6"/>
  <c r="D41" i="6" s="1"/>
  <c r="B40" i="6"/>
  <c r="C40" i="6" s="1"/>
  <c r="B32" i="6"/>
  <c r="C32" i="6" s="1"/>
  <c r="B33" i="6"/>
  <c r="B34" i="6"/>
  <c r="C34" i="6" s="1"/>
  <c r="B35" i="6"/>
  <c r="C35" i="6" s="1"/>
  <c r="B36" i="6"/>
  <c r="C36" i="6" s="1"/>
  <c r="B37" i="6"/>
  <c r="B38" i="6"/>
  <c r="C38" i="6" s="1"/>
  <c r="B39" i="6"/>
  <c r="C33" i="6"/>
  <c r="C37" i="6"/>
  <c r="AE13" i="6"/>
  <c r="AE22" i="6" s="1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AB22" i="6"/>
  <c r="Z13" i="6"/>
  <c r="Z22" i="6" s="1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W22" i="6"/>
  <c r="U13" i="6"/>
  <c r="U22" i="6" s="1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22" i="6" s="1"/>
  <c r="P18" i="6"/>
  <c r="P19" i="6"/>
  <c r="P20" i="6"/>
  <c r="P21" i="6"/>
  <c r="M13" i="6"/>
  <c r="M14" i="6"/>
  <c r="M15" i="6"/>
  <c r="M22" i="6" s="1"/>
  <c r="M16" i="6"/>
  <c r="M18" i="6"/>
  <c r="M19" i="6"/>
  <c r="M20" i="6"/>
  <c r="M21" i="6"/>
  <c r="K13" i="6"/>
  <c r="K14" i="6"/>
  <c r="K15" i="6"/>
  <c r="K16" i="6"/>
  <c r="K17" i="6"/>
  <c r="K18" i="6"/>
  <c r="K19" i="6"/>
  <c r="K21" i="6"/>
  <c r="H13" i="6"/>
  <c r="H14" i="6"/>
  <c r="H15" i="6"/>
  <c r="H16" i="6"/>
  <c r="H17" i="6"/>
  <c r="H18" i="6"/>
  <c r="H19" i="6"/>
  <c r="H21" i="6"/>
  <c r="F13" i="6"/>
  <c r="F14" i="6"/>
  <c r="F15" i="6"/>
  <c r="F16" i="6"/>
  <c r="F17" i="6"/>
  <c r="F18" i="6"/>
  <c r="F19" i="6"/>
  <c r="F21" i="6"/>
  <c r="C13" i="6"/>
  <c r="C14" i="6"/>
  <c r="C15" i="6"/>
  <c r="C16" i="6"/>
  <c r="C17" i="6"/>
  <c r="C18" i="6"/>
  <c r="C19" i="6"/>
  <c r="C20" i="6"/>
  <c r="C21" i="6"/>
  <c r="AD22" i="5"/>
  <c r="O37" i="5"/>
  <c r="P37" i="5" s="1"/>
  <c r="AC22" i="5"/>
  <c r="N37" i="5" s="1"/>
  <c r="AA22" i="5"/>
  <c r="L37" i="5" s="1"/>
  <c r="M37" i="5" s="1"/>
  <c r="E22" i="5"/>
  <c r="O32" i="5"/>
  <c r="P32" i="5" s="1"/>
  <c r="J22" i="5"/>
  <c r="O33" i="5" s="1"/>
  <c r="O38" i="5" s="1"/>
  <c r="P33" i="5" s="1"/>
  <c r="O22" i="5"/>
  <c r="O34" i="5"/>
  <c r="P34" i="5" s="1"/>
  <c r="T22" i="5"/>
  <c r="O35" i="5" s="1"/>
  <c r="P35" i="5" s="1"/>
  <c r="Y22" i="5"/>
  <c r="O36" i="5"/>
  <c r="P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M32" i="5" s="1"/>
  <c r="G22" i="5"/>
  <c r="L33" i="5" s="1"/>
  <c r="L22" i="5"/>
  <c r="L34" i="5" s="1"/>
  <c r="M34" i="5" s="1"/>
  <c r="Q22" i="5"/>
  <c r="L35" i="5" s="1"/>
  <c r="M35" i="5" s="1"/>
  <c r="V22" i="5"/>
  <c r="L36" i="5" s="1"/>
  <c r="M36" i="5" s="1"/>
  <c r="E32" i="5"/>
  <c r="E33" i="5"/>
  <c r="F33" i="5" s="1"/>
  <c r="E34" i="5"/>
  <c r="E39" i="5"/>
  <c r="E37" i="5"/>
  <c r="F37" i="5" s="1"/>
  <c r="E38" i="5"/>
  <c r="E40" i="5"/>
  <c r="E35" i="5"/>
  <c r="E36" i="5"/>
  <c r="F36" i="5" s="1"/>
  <c r="F34" i="5"/>
  <c r="F35" i="5"/>
  <c r="F38" i="5"/>
  <c r="F40" i="5"/>
  <c r="D32" i="5"/>
  <c r="D33" i="5"/>
  <c r="D34" i="5"/>
  <c r="D39" i="5"/>
  <c r="D37" i="5"/>
  <c r="D38" i="5"/>
  <c r="D40" i="5"/>
  <c r="D35" i="5"/>
  <c r="D36" i="5"/>
  <c r="B32" i="5"/>
  <c r="B33" i="5"/>
  <c r="C33" i="5" s="1"/>
  <c r="B34" i="5"/>
  <c r="B39" i="5"/>
  <c r="B40" i="5"/>
  <c r="B37" i="5"/>
  <c r="C37" i="5" s="1"/>
  <c r="B38" i="5"/>
  <c r="B35" i="5"/>
  <c r="C35" i="5" s="1"/>
  <c r="B36" i="5"/>
  <c r="C36" i="5" s="1"/>
  <c r="C34" i="5"/>
  <c r="C38" i="5"/>
  <c r="C40" i="5"/>
  <c r="AE21" i="5"/>
  <c r="AB21" i="5"/>
  <c r="Z21" i="5"/>
  <c r="W21" i="5"/>
  <c r="U21" i="5"/>
  <c r="R21" i="5"/>
  <c r="P21" i="5"/>
  <c r="P22" i="5" s="1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P20" i="5"/>
  <c r="M13" i="5"/>
  <c r="M14" i="5"/>
  <c r="M15" i="5"/>
  <c r="M16" i="5"/>
  <c r="M17" i="5"/>
  <c r="M18" i="5"/>
  <c r="M19" i="5"/>
  <c r="M20" i="5"/>
  <c r="K13" i="5"/>
  <c r="K14" i="5"/>
  <c r="K15" i="5"/>
  <c r="K16" i="5"/>
  <c r="K17" i="5"/>
  <c r="K18" i="5"/>
  <c r="K19" i="5"/>
  <c r="K20" i="5"/>
  <c r="H13" i="5"/>
  <c r="H14" i="5"/>
  <c r="H15" i="5"/>
  <c r="H16" i="5"/>
  <c r="H17" i="5"/>
  <c r="H18" i="5"/>
  <c r="H19" i="5"/>
  <c r="H20" i="5"/>
  <c r="F13" i="5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C20" i="5"/>
  <c r="E40" i="4"/>
  <c r="F40" i="4" s="1"/>
  <c r="E32" i="4"/>
  <c r="F32" i="4" s="1"/>
  <c r="E33" i="4"/>
  <c r="E34" i="4"/>
  <c r="E35" i="4"/>
  <c r="F35" i="4" s="1"/>
  <c r="E36" i="4"/>
  <c r="E37" i="4"/>
  <c r="E38" i="4"/>
  <c r="E39" i="4"/>
  <c r="D40" i="4"/>
  <c r="B40" i="4"/>
  <c r="C40" i="4" s="1"/>
  <c r="B32" i="4"/>
  <c r="B33" i="4"/>
  <c r="B34" i="4"/>
  <c r="B35" i="4"/>
  <c r="B36" i="4"/>
  <c r="B37" i="4"/>
  <c r="B38" i="4"/>
  <c r="B39" i="4"/>
  <c r="B41" i="4" s="1"/>
  <c r="C39" i="4" s="1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22" i="4" s="1"/>
  <c r="AB19" i="4"/>
  <c r="AB20" i="4"/>
  <c r="AB21" i="4"/>
  <c r="AA22" i="4"/>
  <c r="L37" i="4" s="1"/>
  <c r="Z13" i="4"/>
  <c r="Z14" i="4"/>
  <c r="Z15" i="4"/>
  <c r="Z16" i="4"/>
  <c r="Z17" i="4"/>
  <c r="Z18" i="4"/>
  <c r="Z19" i="4"/>
  <c r="Y22" i="4"/>
  <c r="Z20" i="4"/>
  <c r="Z21" i="4"/>
  <c r="Z22" i="4"/>
  <c r="X22" i="4"/>
  <c r="N36" i="4" s="1"/>
  <c r="W13" i="4"/>
  <c r="W14" i="4"/>
  <c r="W15" i="4"/>
  <c r="W16" i="4"/>
  <c r="W17" i="4"/>
  <c r="W18" i="4"/>
  <c r="W19" i="4"/>
  <c r="V22" i="4"/>
  <c r="L36" i="4" s="1"/>
  <c r="M36" i="4" s="1"/>
  <c r="W20" i="4"/>
  <c r="W21" i="4"/>
  <c r="W22" i="4"/>
  <c r="T22" i="4"/>
  <c r="O35" i="4" s="1"/>
  <c r="P35" i="4" s="1"/>
  <c r="U13" i="4"/>
  <c r="U14" i="4"/>
  <c r="U15" i="4"/>
  <c r="U22" i="4" s="1"/>
  <c r="U16" i="4"/>
  <c r="U17" i="4"/>
  <c r="U18" i="4"/>
  <c r="U19" i="4"/>
  <c r="U20" i="4"/>
  <c r="U21" i="4"/>
  <c r="S22" i="4"/>
  <c r="Q22" i="4"/>
  <c r="R13" i="4"/>
  <c r="R14" i="4"/>
  <c r="R15" i="4"/>
  <c r="R16" i="4"/>
  <c r="R17" i="4"/>
  <c r="R18" i="4"/>
  <c r="R19" i="4"/>
  <c r="R20" i="4"/>
  <c r="R21" i="4"/>
  <c r="O22" i="4"/>
  <c r="O34" i="4" s="1"/>
  <c r="P13" i="4"/>
  <c r="P14" i="4"/>
  <c r="P15" i="4"/>
  <c r="P16" i="4"/>
  <c r="P17" i="4"/>
  <c r="P18" i="4"/>
  <c r="P19" i="4"/>
  <c r="P20" i="4"/>
  <c r="P21" i="4"/>
  <c r="N22" i="4"/>
  <c r="L22" i="4"/>
  <c r="L34" i="4" s="1"/>
  <c r="M34" i="4" s="1"/>
  <c r="M13" i="4"/>
  <c r="M14" i="4"/>
  <c r="M15" i="4"/>
  <c r="M16" i="4"/>
  <c r="M17" i="4"/>
  <c r="M18" i="4"/>
  <c r="M19" i="4"/>
  <c r="M20" i="4"/>
  <c r="M21" i="4"/>
  <c r="J22" i="4"/>
  <c r="K20" i="4" s="1"/>
  <c r="K13" i="4"/>
  <c r="K14" i="4"/>
  <c r="K15" i="4"/>
  <c r="K16" i="4"/>
  <c r="K17" i="4"/>
  <c r="K18" i="4"/>
  <c r="K19" i="4"/>
  <c r="K21" i="4"/>
  <c r="I22" i="4"/>
  <c r="N33" i="4" s="1"/>
  <c r="G22" i="4"/>
  <c r="H13" i="4"/>
  <c r="H14" i="4"/>
  <c r="H15" i="4"/>
  <c r="H16" i="4"/>
  <c r="H17" i="4"/>
  <c r="H18" i="4"/>
  <c r="H19" i="4"/>
  <c r="H20" i="4"/>
  <c r="H21" i="4"/>
  <c r="E22" i="4"/>
  <c r="F13" i="4"/>
  <c r="F14" i="4"/>
  <c r="F15" i="4"/>
  <c r="F16" i="4"/>
  <c r="F17" i="4"/>
  <c r="F18" i="4"/>
  <c r="F19" i="4"/>
  <c r="F20" i="4"/>
  <c r="F21" i="4"/>
  <c r="F22" i="4"/>
  <c r="D22" i="4"/>
  <c r="N32" i="4" s="1"/>
  <c r="B22" i="4"/>
  <c r="C14" i="4"/>
  <c r="C15" i="4"/>
  <c r="C22" i="4" s="1"/>
  <c r="C16" i="4"/>
  <c r="C17" i="4"/>
  <c r="C18" i="4"/>
  <c r="C19" i="4"/>
  <c r="C20" i="4"/>
  <c r="C21" i="4"/>
  <c r="O32" i="4"/>
  <c r="O36" i="4"/>
  <c r="P36" i="4" s="1"/>
  <c r="O37" i="4"/>
  <c r="P37" i="4" s="1"/>
  <c r="P34" i="4"/>
  <c r="N34" i="4"/>
  <c r="N35" i="4"/>
  <c r="N37" i="4"/>
  <c r="L32" i="4"/>
  <c r="L33" i="4"/>
  <c r="L35" i="4"/>
  <c r="M35" i="4" s="1"/>
  <c r="M32" i="4"/>
  <c r="M37" i="4"/>
  <c r="F33" i="4"/>
  <c r="F34" i="4"/>
  <c r="F36" i="4"/>
  <c r="F37" i="4"/>
  <c r="F38" i="4"/>
  <c r="D32" i="4"/>
  <c r="D33" i="4"/>
  <c r="D34" i="4"/>
  <c r="D35" i="4"/>
  <c r="D36" i="4"/>
  <c r="D37" i="4"/>
  <c r="D38" i="4"/>
  <c r="D39" i="4"/>
  <c r="C32" i="4"/>
  <c r="C33" i="4"/>
  <c r="C34" i="4"/>
  <c r="C35" i="4"/>
  <c r="C36" i="4"/>
  <c r="C37" i="4"/>
  <c r="C38" i="4"/>
  <c r="J22" i="1"/>
  <c r="O33" i="1" s="1"/>
  <c r="O22" i="1"/>
  <c r="O34" i="1"/>
  <c r="E22" i="1"/>
  <c r="O32" i="1"/>
  <c r="Y22" i="1"/>
  <c r="O36" i="1"/>
  <c r="P36" i="1" s="1"/>
  <c r="T22" i="1"/>
  <c r="O35" i="1"/>
  <c r="P35" i="1" s="1"/>
  <c r="AD22" i="1"/>
  <c r="O37" i="1"/>
  <c r="P37" i="1" s="1"/>
  <c r="P34" i="1"/>
  <c r="I22" i="1"/>
  <c r="N33" i="1" s="1"/>
  <c r="N22" i="1"/>
  <c r="N34" i="1"/>
  <c r="D22" i="1"/>
  <c r="N32" i="1"/>
  <c r="X22" i="1"/>
  <c r="N36" i="1"/>
  <c r="S22" i="1"/>
  <c r="N35" i="1"/>
  <c r="AC22" i="1"/>
  <c r="N37" i="1"/>
  <c r="B22" i="1"/>
  <c r="L32" i="1" s="1"/>
  <c r="G22" i="1"/>
  <c r="L33" i="1" s="1"/>
  <c r="L22" i="1"/>
  <c r="L34" i="1" s="1"/>
  <c r="M34" i="1" s="1"/>
  <c r="V22" i="1"/>
  <c r="L36" i="1" s="1"/>
  <c r="M36" i="1" s="1"/>
  <c r="Q22" i="1"/>
  <c r="L35" i="1" s="1"/>
  <c r="M35" i="1" s="1"/>
  <c r="AA22" i="1"/>
  <c r="L37" i="1" s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19" i="1"/>
  <c r="K18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F40" i="1" s="1"/>
  <c r="E32" i="1"/>
  <c r="E39" i="1"/>
  <c r="E33" i="1"/>
  <c r="E34" i="1"/>
  <c r="E35" i="1"/>
  <c r="E36" i="1"/>
  <c r="F36" i="1" s="1"/>
  <c r="E37" i="1"/>
  <c r="E38" i="1"/>
  <c r="F32" i="1"/>
  <c r="F33" i="1"/>
  <c r="F34" i="1"/>
  <c r="F35" i="1"/>
  <c r="F37" i="1"/>
  <c r="F38" i="1"/>
  <c r="D40" i="1"/>
  <c r="D32" i="1"/>
  <c r="D39" i="1"/>
  <c r="D33" i="1"/>
  <c r="D34" i="1"/>
  <c r="D35" i="1"/>
  <c r="D36" i="1"/>
  <c r="D37" i="1"/>
  <c r="D38" i="1"/>
  <c r="B40" i="1"/>
  <c r="B32" i="1"/>
  <c r="B39" i="1"/>
  <c r="B33" i="1"/>
  <c r="B34" i="1"/>
  <c r="B35" i="1"/>
  <c r="B36" i="1"/>
  <c r="B37" i="1"/>
  <c r="B38" i="1"/>
  <c r="C32" i="1"/>
  <c r="C33" i="1"/>
  <c r="C34" i="1"/>
  <c r="C35" i="1"/>
  <c r="C36" i="1"/>
  <c r="C37" i="1"/>
  <c r="C38" i="1"/>
  <c r="C40" i="1"/>
  <c r="AE13" i="1"/>
  <c r="AE22" i="1" s="1"/>
  <c r="AB13" i="1"/>
  <c r="AB22" i="1" s="1"/>
  <c r="Z13" i="1"/>
  <c r="Z22" i="1" s="1"/>
  <c r="W13" i="1"/>
  <c r="W22" i="1" s="1"/>
  <c r="U13" i="1"/>
  <c r="U14" i="1"/>
  <c r="U15" i="1"/>
  <c r="U22" i="1" s="1"/>
  <c r="U16" i="1"/>
  <c r="U17" i="1"/>
  <c r="U18" i="1"/>
  <c r="U19" i="1"/>
  <c r="U20" i="1"/>
  <c r="R13" i="1"/>
  <c r="R22" i="1"/>
  <c r="P13" i="1"/>
  <c r="P22" i="1"/>
  <c r="M13" i="1"/>
  <c r="M22" i="1"/>
  <c r="K13" i="1"/>
  <c r="H13" i="1"/>
  <c r="H22" i="1"/>
  <c r="F20" i="1"/>
  <c r="F13" i="1"/>
  <c r="F22" i="1" s="1"/>
  <c r="F14" i="1"/>
  <c r="F15" i="1"/>
  <c r="F16" i="1"/>
  <c r="F17" i="1"/>
  <c r="F18" i="1"/>
  <c r="F19" i="1"/>
  <c r="C22" i="1"/>
  <c r="N38" i="4" l="1"/>
  <c r="H22" i="4"/>
  <c r="D41" i="5"/>
  <c r="D31" i="7"/>
  <c r="G22" i="7"/>
  <c r="L32" i="7" s="1"/>
  <c r="E41" i="5"/>
  <c r="F39" i="5" s="1"/>
  <c r="K22" i="4"/>
  <c r="O33" i="4"/>
  <c r="D41" i="4"/>
  <c r="E22" i="7"/>
  <c r="O31" i="7" s="1"/>
  <c r="F20" i="6"/>
  <c r="F22" i="6" s="1"/>
  <c r="E38" i="7"/>
  <c r="E40" i="7" s="1"/>
  <c r="F38" i="7" s="1"/>
  <c r="C22" i="6"/>
  <c r="H20" i="6"/>
  <c r="H22" i="6" s="1"/>
  <c r="B41" i="1"/>
  <c r="C39" i="1" s="1"/>
  <c r="C41" i="1" s="1"/>
  <c r="E41" i="1"/>
  <c r="D41" i="1"/>
  <c r="N38" i="1"/>
  <c r="K20" i="1"/>
  <c r="K22" i="1" s="1"/>
  <c r="O38" i="1"/>
  <c r="P32" i="1" s="1"/>
  <c r="F39" i="6"/>
  <c r="K20" i="6"/>
  <c r="K22" i="6" s="1"/>
  <c r="B38" i="7"/>
  <c r="F39" i="1"/>
  <c r="F41" i="1" s="1"/>
  <c r="M33" i="1"/>
  <c r="L38" i="1"/>
  <c r="M32" i="1"/>
  <c r="M38" i="1" s="1"/>
  <c r="C41" i="4"/>
  <c r="P32" i="4"/>
  <c r="P22" i="4"/>
  <c r="R22" i="4"/>
  <c r="E41" i="4"/>
  <c r="F39" i="4" s="1"/>
  <c r="F41" i="4" s="1"/>
  <c r="C22" i="5"/>
  <c r="U22" i="5"/>
  <c r="B41" i="5"/>
  <c r="C39" i="5" s="1"/>
  <c r="N38" i="6"/>
  <c r="M22" i="4"/>
  <c r="R22" i="5"/>
  <c r="AE22" i="5"/>
  <c r="F41" i="6"/>
  <c r="L38" i="6"/>
  <c r="M33" i="6" s="1"/>
  <c r="Z22" i="7"/>
  <c r="M22" i="5"/>
  <c r="AB22" i="5"/>
  <c r="L38" i="5"/>
  <c r="M33" i="5" s="1"/>
  <c r="M38" i="5" s="1"/>
  <c r="O38" i="6"/>
  <c r="P33" i="6" s="1"/>
  <c r="L38" i="4"/>
  <c r="M33" i="4" s="1"/>
  <c r="M38" i="4" s="1"/>
  <c r="F22" i="5"/>
  <c r="K22" i="5"/>
  <c r="W22" i="5"/>
  <c r="P38" i="5"/>
  <c r="AB22" i="7"/>
  <c r="D38" i="7"/>
  <c r="D40" i="7" s="1"/>
  <c r="N38" i="5"/>
  <c r="C20" i="7"/>
  <c r="C22" i="7" s="1"/>
  <c r="F18" i="7"/>
  <c r="K15" i="7"/>
  <c r="R13" i="7"/>
  <c r="R22" i="7" s="1"/>
  <c r="W13" i="7"/>
  <c r="W22" i="7" s="1"/>
  <c r="P16" i="7"/>
  <c r="P22" i="7" s="1"/>
  <c r="U14" i="7"/>
  <c r="U22" i="7" s="1"/>
  <c r="Z14" i="7"/>
  <c r="B35" i="7"/>
  <c r="C35" i="7" s="1"/>
  <c r="B31" i="7"/>
  <c r="H22" i="5"/>
  <c r="F32" i="5"/>
  <c r="B41" i="6"/>
  <c r="C39" i="6" s="1"/>
  <c r="C41" i="6" s="1"/>
  <c r="M19" i="7"/>
  <c r="M22" i="7" s="1"/>
  <c r="J22" i="7"/>
  <c r="K13" i="7" s="1"/>
  <c r="L22" i="7"/>
  <c r="L33" i="7" s="1"/>
  <c r="M33" i="7" s="1"/>
  <c r="I22" i="7"/>
  <c r="N32" i="7" s="1"/>
  <c r="N37" i="7" s="1"/>
  <c r="H20" i="7"/>
  <c r="O38" i="4" l="1"/>
  <c r="P33" i="4" s="1"/>
  <c r="P38" i="4" s="1"/>
  <c r="F31" i="7"/>
  <c r="F40" i="7" s="1"/>
  <c r="C32" i="5"/>
  <c r="C41" i="5" s="1"/>
  <c r="H13" i="7"/>
  <c r="H22" i="7" s="1"/>
  <c r="F41" i="5"/>
  <c r="P32" i="6"/>
  <c r="F20" i="7"/>
  <c r="F22" i="7" s="1"/>
  <c r="M32" i="6"/>
  <c r="M38" i="6" s="1"/>
  <c r="P33" i="1"/>
  <c r="P38" i="1" s="1"/>
  <c r="P38" i="6"/>
  <c r="O32" i="7"/>
  <c r="K20" i="7"/>
  <c r="K22" i="7" s="1"/>
  <c r="L37" i="7"/>
  <c r="B40" i="7"/>
  <c r="C38" i="7" s="1"/>
  <c r="C31" i="7" l="1"/>
  <c r="C40" i="7" s="1"/>
  <c r="M31" i="7"/>
  <c r="M32" i="7"/>
  <c r="O37" i="7"/>
  <c r="P31" i="7" s="1"/>
  <c r="P32" i="7" l="1"/>
  <c r="P37" i="7" s="1"/>
  <c r="M37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<sst xmlns="http://schemas.openxmlformats.org/spreadsheetml/2006/main" count="430" uniqueCount="52">
  <si>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</si>
  <si>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</si>
  <si>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</si>
  <si>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</si>
  <si>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</si>
  <si>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</si>
  <si>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</si>
  <si>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</si>
  <si>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</si>
  <si>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</si>
  <si>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</si>
  <si>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</si>
  <si>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</si>
  <si>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</si>
  <si>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</si>
  <si>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</si>
  <si>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</si>
  <si>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</si>
  <si>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</si>
  <si>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</si>
  <si>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</si>
  <si>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</si>
  <si>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</si>
  <si>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</si>
  <si>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</si>
  <si>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</si>
  <si>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</si>
  <si>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</si>
  <si>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</si>
  <si>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</si>
  <si>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</si>
  <si>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</si>
  <si>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</si>
  <si>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</si>
  <si>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</si>
  <si>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</si>
  <si>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</si>
  <si>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</si>
  <si>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</si>
  <si>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</si>
  <si>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</si>
  <si>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</si>
  <si>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</si>
  <si>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</si>
  <si>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</si>
  <si>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</si>
  <si>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</si>
  <si>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</si>
  <si>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</si>
  <si>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</si>
  <si>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</si>
  <si>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FUNDACIÓ PRIVADA JULIO MUÑOZ RAMONET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</si>
</sst>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" fontId="0" fillId="0" borderId="0" xfId="0" applyNumberFormat="1"/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9-454C-9D18-84ADC327D5DF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9-454C-9D18-84ADC327D5DF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9-454C-9D18-84ADC327D5DF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9-454C-9D18-84ADC327D5DF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9-454C-9D18-84ADC327D5DF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9-454C-9D18-84ADC327D5DF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9-454C-9D18-84ADC327D5DF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9-454C-9D18-84ADC327D5DF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9-454C-9D18-84ADC327D5DF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9-454C-9D18-84ADC327D5D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8B9-454C-9D18-84ADC327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8-48EF-8F09-3B778A25488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8-48EF-8F09-3B778A25488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8-48EF-8F09-3B778A25488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8-48EF-8F09-3B778A25488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8-48EF-8F09-3B778A25488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8-48EF-8F09-3B778A25488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B8-48EF-8F09-3B778A25488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8-48EF-8F09-3B778A25488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B8-48EF-8F09-3B778A25488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B8-48EF-8F09-3B778A2548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21502.28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249446.86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B8-48EF-8F09-3B778A254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D38-BE1D-42C90C7A6834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D38-BE1D-42C90C7A6834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D38-BE1D-42C90C7A6834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D38-BE1D-42C90C7A683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3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D9-4D38-BE1D-42C90C7A68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8-485B-9F5E-7C0AA31477F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8-485B-9F5E-7C0AA31477F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8-485B-9F5E-7C0AA31477F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8-485B-9F5E-7C0AA31477F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8-485B-9F5E-7C0AA31477F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8-485B-9F5E-7C0AA31477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13163.99</c:v>
                </c:pt>
                <c:pt idx="1">
                  <c:v>257785.15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F8-485B-9F5E-7C0AA3147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6" zoomScale="80" zoomScaleNormal="80" workbookViewId="0">
      <selection activeCell="G22" sqref="G22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29.95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8.950000000000003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>IF(J13,J13/$J$22,"")</f>
        <v/>
      </c>
      <c r="L13" s="1"/>
      <c r="M13" s="20" t="str">
        <f t="shared" ref="M13:M21" si="3">IF(L13,L13/$L$22,"")</f>
        <v/>
      </c>
      <c r="N13" s="4"/>
      <c r="O13" s="5"/>
      <c r="P13" s="21" t="str">
        <f t="shared" ref="P13:P21" si="4">IF(O13,O13/$O$22,"")</f>
        <v/>
      </c>
      <c r="Q13" s="1"/>
      <c r="R13" s="20" t="str">
        <f t="shared" ref="R13:R21" si="5">IF(Q13,Q13/$Q$22,"")</f>
        <v/>
      </c>
      <c r="S13" s="4">
        <v>0</v>
      </c>
      <c r="T13" s="5">
        <v>0</v>
      </c>
      <c r="U13" s="21" t="str">
        <f t="shared" ref="U13:U21" si="6">IF(T13,T13/$T$22,"")</f>
        <v/>
      </c>
      <c r="V13" s="1"/>
      <c r="W13" s="20" t="str">
        <f t="shared" ref="W13:W21" si="7">IF(V13,V13/$V$22,"")</f>
        <v/>
      </c>
      <c r="X13" s="4"/>
      <c r="Y13" s="5"/>
      <c r="Z13" s="21" t="str">
        <f t="shared" ref="Z13:Z21" si="8">IF(Y13,Y13/$Y$22,"")</f>
        <v/>
      </c>
      <c r="AA13" s="1"/>
      <c r="AB13" s="20" t="str">
        <f t="shared" ref="AB13:AB21" si="9">IF(AA13,AA13/$AA$22,"")</f>
        <v/>
      </c>
      <c r="AC13" s="4"/>
      <c r="AD13" s="5"/>
      <c r="AE13" s="21" t="str">
        <f t="shared" ref="AE13:AE21" si="10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ref="K14:K21" si="11">IF(J14,J14/$J$22,"")</f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11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11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11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>IF(J18,J18/$J$22,"")</f>
        <v/>
      </c>
      <c r="L18" s="71"/>
      <c r="M18" s="66" t="str">
        <f t="shared" si="3"/>
        <v/>
      </c>
      <c r="N18" s="69"/>
      <c r="O18" s="70"/>
      <c r="P18" s="67" t="str">
        <f t="shared" si="4"/>
        <v/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/>
      <c r="W18" s="66" t="str">
        <f t="shared" si="7"/>
        <v/>
      </c>
      <c r="X18" s="69"/>
      <c r="Y18" s="70"/>
      <c r="Z18" s="67" t="str">
        <f t="shared" si="8"/>
        <v/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11"/>
        <v/>
      </c>
      <c r="L19" s="2"/>
      <c r="M19" s="20" t="str">
        <f t="shared" si="3"/>
        <v/>
      </c>
      <c r="N19" s="6"/>
      <c r="O19" s="7"/>
      <c r="P19" s="21" t="str">
        <f t="shared" si="4"/>
        <v/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25">
      <c r="A20" s="81" t="s">
        <v>29</v>
      </c>
      <c r="B20" s="68">
        <v>2</v>
      </c>
      <c r="C20" s="66">
        <f t="shared" si="0"/>
        <v>1</v>
      </c>
      <c r="D20" s="69">
        <f>E20/1.21</f>
        <v>6919</v>
      </c>
      <c r="E20" s="70">
        <v>8371.99</v>
      </c>
      <c r="F20" s="21">
        <f t="shared" si="1"/>
        <v>1</v>
      </c>
      <c r="G20" s="68">
        <v>17</v>
      </c>
      <c r="H20" s="66">
        <f t="shared" si="2"/>
        <v>1</v>
      </c>
      <c r="I20" s="69">
        <f>J20/1.21</f>
        <v>65446.727272727272</v>
      </c>
      <c r="J20" s="70">
        <v>79190.539999999994</v>
      </c>
      <c r="K20" s="67">
        <f t="shared" si="11"/>
        <v>1</v>
      </c>
      <c r="L20" s="68"/>
      <c r="M20" s="66" t="str">
        <f t="shared" si="3"/>
        <v/>
      </c>
      <c r="N20" s="69"/>
      <c r="O20" s="70"/>
      <c r="P20" s="67" t="str">
        <f t="shared" si="4"/>
        <v/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/>
      <c r="W20" s="66" t="str">
        <f t="shared" si="7"/>
        <v/>
      </c>
      <c r="X20" s="69"/>
      <c r="Y20" s="70"/>
      <c r="Z20" s="67" t="str">
        <f t="shared" si="8"/>
        <v/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11"/>
        <v/>
      </c>
      <c r="L21" s="68"/>
      <c r="M21" s="66" t="str">
        <f t="shared" si="3"/>
        <v/>
      </c>
      <c r="N21" s="69"/>
      <c r="O21" s="70"/>
      <c r="P21" s="67" t="str">
        <f t="shared" si="4"/>
        <v/>
      </c>
      <c r="Q21" s="68"/>
      <c r="R21" s="66" t="str">
        <f t="shared" si="5"/>
        <v/>
      </c>
      <c r="S21" s="69"/>
      <c r="T21" s="70"/>
      <c r="U21" s="67" t="str">
        <f t="shared" si="6"/>
        <v/>
      </c>
      <c r="V21" s="68"/>
      <c r="W21" s="66" t="str">
        <f t="shared" si="7"/>
        <v/>
      </c>
      <c r="X21" s="69"/>
      <c r="Y21" s="70"/>
      <c r="Z21" s="67" t="str">
        <f t="shared" si="8"/>
        <v/>
      </c>
      <c r="AA21" s="68"/>
      <c r="AB21" s="20" t="str">
        <f t="shared" si="9"/>
        <v/>
      </c>
      <c r="AC21" s="69"/>
      <c r="AD21" s="70"/>
      <c r="AE21" s="67" t="str">
        <f t="shared" si="10"/>
        <v/>
      </c>
    </row>
    <row r="22" spans="1:31" ht="33.049999999999997" customHeight="1" thickBot="1" x14ac:dyDescent="0.3">
      <c r="A22" s="83" t="s">
        <v>0</v>
      </c>
      <c r="B22" s="16">
        <f t="shared" ref="B22:AE22" si="12">SUM(B13:B21)</f>
        <v>2</v>
      </c>
      <c r="C22" s="17">
        <f t="shared" si="12"/>
        <v>1</v>
      </c>
      <c r="D22" s="18">
        <f t="shared" si="12"/>
        <v>6919</v>
      </c>
      <c r="E22" s="18">
        <f t="shared" si="12"/>
        <v>8371.99</v>
      </c>
      <c r="F22" s="19">
        <f t="shared" si="12"/>
        <v>1</v>
      </c>
      <c r="G22" s="16">
        <f t="shared" si="12"/>
        <v>17</v>
      </c>
      <c r="H22" s="17">
        <f t="shared" si="12"/>
        <v>1</v>
      </c>
      <c r="I22" s="18">
        <f t="shared" si="12"/>
        <v>65446.727272727272</v>
      </c>
      <c r="J22" s="18">
        <f>SUM(J13:J21)</f>
        <v>79190.539999999994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25">
      <c r="B23" s="26"/>
      <c r="H23" s="26"/>
      <c r="N23" s="26"/>
    </row>
    <row r="24" spans="1:31" s="48" customFormat="1" ht="47.95" customHeight="1" x14ac:dyDescent="0.3">
      <c r="A24" s="112" t="s">
        <v>48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25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>E13+J13+O13+T13+AD13+Y13</f>
        <v>0</v>
      </c>
      <c r="F32" s="21" t="str">
        <f t="shared" ref="F32:F39" si="16">IF(E32,E32/$E$41,"")</f>
        <v/>
      </c>
      <c r="J32" s="135" t="s">
        <v>3</v>
      </c>
      <c r="K32" s="136"/>
      <c r="L32" s="57">
        <f>B22</f>
        <v>2</v>
      </c>
      <c r="M32" s="8">
        <f t="shared" ref="M32:M37" si="17">IF(L32,L32/$L$38,"")</f>
        <v>0.10526315789473684</v>
      </c>
      <c r="N32" s="58">
        <f>D22</f>
        <v>6919</v>
      </c>
      <c r="O32" s="58">
        <f>E22</f>
        <v>8371.99</v>
      </c>
      <c r="P32" s="59">
        <f t="shared" ref="P32:P37" si="18">IF(O32,O32/$O$38,"")</f>
        <v>9.5611558962492293E-2</v>
      </c>
    </row>
    <row r="33" spans="1:33" s="25" customFormat="1" ht="29.95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ref="E33:E40" si="19">E14+J14+O14+T14+AD14+Y14</f>
        <v>0</v>
      </c>
      <c r="F33" s="21" t="str">
        <f t="shared" si="16"/>
        <v/>
      </c>
      <c r="J33" s="131" t="s">
        <v>1</v>
      </c>
      <c r="K33" s="132"/>
      <c r="L33" s="60">
        <f>G22</f>
        <v>17</v>
      </c>
      <c r="M33" s="8">
        <f t="shared" si="17"/>
        <v>0.89473684210526316</v>
      </c>
      <c r="N33" s="61">
        <f>I22</f>
        <v>65446.727272727272</v>
      </c>
      <c r="O33" s="61">
        <f>J22</f>
        <v>79190.539999999994</v>
      </c>
      <c r="P33" s="59">
        <f t="shared" si="18"/>
        <v>0.9043884410375076</v>
      </c>
    </row>
    <row r="34" spans="1:33" ht="29.95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9"/>
        <v>0</v>
      </c>
      <c r="F34" s="21" t="str">
        <f t="shared" si="16"/>
        <v/>
      </c>
      <c r="G34" s="25"/>
      <c r="J34" s="131" t="s">
        <v>2</v>
      </c>
      <c r="K34" s="132"/>
      <c r="L34" s="60">
        <f>L22</f>
        <v>0</v>
      </c>
      <c r="M34" s="8" t="str">
        <f t="shared" si="17"/>
        <v/>
      </c>
      <c r="N34" s="61">
        <f>N22</f>
        <v>0</v>
      </c>
      <c r="O34" s="61">
        <f>O22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9"/>
        <v>0</v>
      </c>
      <c r="F35" s="21" t="str">
        <f t="shared" si="16"/>
        <v/>
      </c>
      <c r="G35" s="25"/>
      <c r="J35" s="131" t="s">
        <v>33</v>
      </c>
      <c r="K35" s="132"/>
      <c r="L35" s="60">
        <f>Q22</f>
        <v>0</v>
      </c>
      <c r="M35" s="8" t="str">
        <f t="shared" si="17"/>
        <v/>
      </c>
      <c r="N35" s="61">
        <f>S22</f>
        <v>0</v>
      </c>
      <c r="O35" s="61">
        <f>T22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9"/>
        <v>0</v>
      </c>
      <c r="F36" s="21" t="str">
        <f t="shared" si="16"/>
        <v/>
      </c>
      <c r="G36" s="25"/>
      <c r="J36" s="131" t="s">
        <v>5</v>
      </c>
      <c r="K36" s="132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>E18+J18+O18+T18+AD18+Y18</f>
        <v>0</v>
      </c>
      <c r="F37" s="21" t="str">
        <f t="shared" si="16"/>
        <v/>
      </c>
      <c r="G37" s="25"/>
      <c r="J37" s="131" t="s">
        <v>4</v>
      </c>
      <c r="K37" s="132"/>
      <c r="L37" s="60">
        <f>AA22</f>
        <v>0</v>
      </c>
      <c r="M37" s="8" t="str">
        <f t="shared" si="17"/>
        <v/>
      </c>
      <c r="N37" s="61">
        <f>AC22</f>
        <v>0</v>
      </c>
      <c r="O37" s="61">
        <f>AD22</f>
        <v>0</v>
      </c>
      <c r="P37" s="59" t="str">
        <f t="shared" si="1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9"/>
        <v>0</v>
      </c>
      <c r="F38" s="21" t="str">
        <f t="shared" si="16"/>
        <v/>
      </c>
      <c r="G38" s="25"/>
      <c r="J38" s="133" t="s">
        <v>0</v>
      </c>
      <c r="K38" s="134"/>
      <c r="L38" s="84">
        <f>SUM(L32:L37)</f>
        <v>19</v>
      </c>
      <c r="M38" s="17">
        <f>SUM(M32:M37)</f>
        <v>1</v>
      </c>
      <c r="N38" s="85">
        <f>SUM(N32:N37)</f>
        <v>72365.727272727265</v>
      </c>
      <c r="O38" s="86">
        <f>SUM(O32:O37)</f>
        <v>87562.53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19</v>
      </c>
      <c r="C39" s="8">
        <f t="shared" si="14"/>
        <v>1</v>
      </c>
      <c r="D39" s="13">
        <f t="shared" si="15"/>
        <v>72365.727272727265</v>
      </c>
      <c r="E39" s="23">
        <f t="shared" si="19"/>
        <v>87562.53</v>
      </c>
      <c r="F39" s="21">
        <f t="shared" si="16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9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19</v>
      </c>
      <c r="C41" s="17">
        <f>SUM(C32:C40)</f>
        <v>1</v>
      </c>
      <c r="D41" s="18">
        <f>SUM(D32:D40)</f>
        <v>72365.727272727265</v>
      </c>
      <c r="E41" s="18">
        <f>SUM(E32:E40)</f>
        <v>87562.53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6" zoomScale="80" zoomScaleNormal="80" workbookViewId="0">
      <selection activeCell="J20" sqref="J20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29.95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8.950000000000003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1</v>
      </c>
      <c r="I20" s="69">
        <f>J20/1.21</f>
        <v>99448.727272727265</v>
      </c>
      <c r="J20" s="70">
        <v>120332.95999999999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12</v>
      </c>
      <c r="H22" s="17">
        <f t="shared" si="22"/>
        <v>1</v>
      </c>
      <c r="I22" s="18">
        <f t="shared" si="22"/>
        <v>99448.727272727265</v>
      </c>
      <c r="J22" s="18">
        <f t="shared" si="22"/>
        <v>120332.95999999999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25">
      <c r="B23" s="26"/>
      <c r="H23" s="26"/>
      <c r="N23" s="26"/>
    </row>
    <row r="24" spans="1:31" s="48" customFormat="1" ht="47.95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25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135" t="s">
        <v>3</v>
      </c>
      <c r="K32" s="136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29.95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12</v>
      </c>
      <c r="M33" s="8">
        <f t="shared" si="28"/>
        <v>1</v>
      </c>
      <c r="N33" s="61">
        <f>I22</f>
        <v>99448.727272727265</v>
      </c>
      <c r="O33" s="61">
        <f>J22</f>
        <v>120332.95999999999</v>
      </c>
      <c r="P33" s="59">
        <f t="shared" si="29"/>
        <v>1</v>
      </c>
    </row>
    <row r="34" spans="1:33" ht="29.95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1" t="s">
        <v>2</v>
      </c>
      <c r="K34" s="132"/>
      <c r="L34" s="60">
        <f>L22</f>
        <v>0</v>
      </c>
      <c r="M34" s="8" t="str">
        <f t="shared" si="28"/>
        <v/>
      </c>
      <c r="N34" s="61">
        <f>N22</f>
        <v>0</v>
      </c>
      <c r="O34" s="61">
        <f>O22</f>
        <v>0</v>
      </c>
      <c r="P34" s="59" t="str">
        <f t="shared" si="2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4</v>
      </c>
      <c r="K37" s="132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3" t="s">
        <v>0</v>
      </c>
      <c r="K38" s="134"/>
      <c r="L38" s="84">
        <f>SUM(L32:L37)</f>
        <v>12</v>
      </c>
      <c r="M38" s="17">
        <f>SUM(M32:M37)</f>
        <v>1</v>
      </c>
      <c r="N38" s="85">
        <f>SUM(N32:N37)</f>
        <v>99448.727272727265</v>
      </c>
      <c r="O38" s="86">
        <f>SUM(O32:O37)</f>
        <v>120332.95999999999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12</v>
      </c>
      <c r="C39" s="8">
        <f t="shared" si="24"/>
        <v>1</v>
      </c>
      <c r="D39" s="13">
        <f t="shared" si="25"/>
        <v>99448.727272727265</v>
      </c>
      <c r="E39" s="23">
        <f t="shared" si="26"/>
        <v>120332.95999999999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12</v>
      </c>
      <c r="C41" s="17">
        <f>SUM(C32:C40)</f>
        <v>1</v>
      </c>
      <c r="D41" s="18">
        <f>SUM(D32:D40)</f>
        <v>99448.727272727265</v>
      </c>
      <c r="E41" s="18">
        <f>SUM(E32:E40)</f>
        <v>120332.95999999999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G43" sqref="G43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4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29.95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8.950000000000003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0.33333333333333331</v>
      </c>
      <c r="I13" s="4">
        <f>J13/1.21</f>
        <v>17770.479338842975</v>
      </c>
      <c r="J13" s="5">
        <v>21502.28</v>
      </c>
      <c r="K13" s="21">
        <f t="shared" ref="K13:K20" si="3">IF(J13,J13/$J$22,"")</f>
        <v>0.7643026744202579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0.66666666666666663</v>
      </c>
      <c r="I20" s="69">
        <f>J20/1.21</f>
        <v>5480.0991735537191</v>
      </c>
      <c r="J20" s="70">
        <v>6630.92</v>
      </c>
      <c r="K20" s="67">
        <f t="shared" si="3"/>
        <v>0.2356973255797421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35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3</v>
      </c>
      <c r="H22" s="17">
        <f t="shared" si="22"/>
        <v>1</v>
      </c>
      <c r="I22" s="18">
        <f t="shared" si="22"/>
        <v>23250.578512396693</v>
      </c>
      <c r="J22" s="18">
        <f t="shared" si="22"/>
        <v>28133.199999999997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1</v>
      </c>
      <c r="C32" s="8">
        <f t="shared" ref="C32:C39" si="24">IF(B32,B32/$B$41,"")</f>
        <v>0.33333333333333331</v>
      </c>
      <c r="D32" s="10">
        <f t="shared" ref="D32:D40" si="25">D13+I13+N13+S13+AC13+X13</f>
        <v>17770.479338842975</v>
      </c>
      <c r="E32" s="11">
        <f t="shared" ref="E32:E40" si="26">E13+J13+O13+T13+AD13+Y13</f>
        <v>21502.28</v>
      </c>
      <c r="F32" s="21">
        <f t="shared" ref="F32:F39" si="27">IF(E32,E32/$E$41,"")</f>
        <v>0.7643026744202579</v>
      </c>
      <c r="J32" s="135" t="s">
        <v>3</v>
      </c>
      <c r="K32" s="136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29.95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3</v>
      </c>
      <c r="M33" s="8">
        <f>IF(L33,L33/$L$38,"")</f>
        <v>1</v>
      </c>
      <c r="N33" s="61">
        <f>I22</f>
        <v>23250.578512396693</v>
      </c>
      <c r="O33" s="61">
        <f>J22</f>
        <v>28133.199999999997</v>
      </c>
      <c r="P33" s="59">
        <f>IF(O33,O33/$O$38,"")</f>
        <v>1</v>
      </c>
    </row>
    <row r="34" spans="1:33" ht="29.95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1" t="s">
        <v>2</v>
      </c>
      <c r="K34" s="132"/>
      <c r="L34" s="60">
        <f>L22</f>
        <v>0</v>
      </c>
      <c r="M34" s="8" t="str">
        <f>IF(L34,L34/$L$38,"")</f>
        <v/>
      </c>
      <c r="N34" s="61">
        <f>N22</f>
        <v>0</v>
      </c>
      <c r="O34" s="61">
        <f>O22</f>
        <v>0</v>
      </c>
      <c r="P34" s="59" t="str">
        <f>IF(O34,O34/$O$38,"")</f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4</v>
      </c>
      <c r="K37" s="132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3" t="s">
        <v>0</v>
      </c>
      <c r="K38" s="134"/>
      <c r="L38" s="84">
        <f>SUM(L32:L37)</f>
        <v>3</v>
      </c>
      <c r="M38" s="17">
        <f>SUM(M32:M37)</f>
        <v>1</v>
      </c>
      <c r="N38" s="85">
        <f>SUM(N32:N37)</f>
        <v>23250.578512396693</v>
      </c>
      <c r="O38" s="86">
        <f>SUM(O32:O37)</f>
        <v>28133.199999999997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2</v>
      </c>
      <c r="C39" s="8">
        <f t="shared" si="24"/>
        <v>0.66666666666666663</v>
      </c>
      <c r="D39" s="13">
        <f t="shared" si="25"/>
        <v>5480.0991735537191</v>
      </c>
      <c r="E39" s="23">
        <f t="shared" si="26"/>
        <v>6630.92</v>
      </c>
      <c r="F39" s="21">
        <f t="shared" si="27"/>
        <v>0.2356973255797421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3</v>
      </c>
      <c r="C41" s="17">
        <f>SUM(C32:C40)</f>
        <v>1</v>
      </c>
      <c r="D41" s="18">
        <f>SUM(D32:D40)</f>
        <v>23250.578512396693</v>
      </c>
      <c r="E41" s="18">
        <f>SUM(E32:E40)</f>
        <v>28133.199999999997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/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29.95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8.950000000000003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>
        <v>1</v>
      </c>
      <c r="C20" s="66">
        <f t="shared" si="0"/>
        <v>1</v>
      </c>
      <c r="D20" s="69">
        <f>E20/1.21</f>
        <v>3960.3305785123966</v>
      </c>
      <c r="E20" s="70">
        <v>4792</v>
      </c>
      <c r="F20" s="21">
        <f t="shared" si="1"/>
        <v>1</v>
      </c>
      <c r="G20" s="68">
        <v>7</v>
      </c>
      <c r="H20" s="66">
        <f t="shared" si="2"/>
        <v>1</v>
      </c>
      <c r="I20" s="69">
        <f>J20/1.21</f>
        <v>24899.545454545452</v>
      </c>
      <c r="J20" s="70">
        <f>34920.45-4792</f>
        <v>30128.449999999997</v>
      </c>
      <c r="K20" s="67">
        <f t="shared" si="3"/>
        <v>1</v>
      </c>
      <c r="L20" s="68"/>
      <c r="M20" s="66" t="str">
        <f>IF(L20,L20/$L$22,"")</f>
        <v/>
      </c>
      <c r="N20" s="69"/>
      <c r="O20" s="70"/>
      <c r="P20" s="67" t="str">
        <f>IF(O20,O20/$O$22,"")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.049999999999997" customHeight="1" thickBot="1" x14ac:dyDescent="0.3">
      <c r="A22" s="83" t="s">
        <v>0</v>
      </c>
      <c r="B22" s="16">
        <f t="shared" ref="B22:AE22" si="20">SUM(B13:B21)</f>
        <v>1</v>
      </c>
      <c r="C22" s="17">
        <f t="shared" si="20"/>
        <v>1</v>
      </c>
      <c r="D22" s="18">
        <f t="shared" si="20"/>
        <v>3960.3305785123966</v>
      </c>
      <c r="E22" s="18">
        <f t="shared" si="20"/>
        <v>4792</v>
      </c>
      <c r="F22" s="19">
        <f t="shared" si="20"/>
        <v>1</v>
      </c>
      <c r="G22" s="16">
        <f t="shared" si="20"/>
        <v>7</v>
      </c>
      <c r="H22" s="17">
        <f t="shared" si="20"/>
        <v>1</v>
      </c>
      <c r="I22" s="18">
        <f t="shared" si="20"/>
        <v>24899.545454545452</v>
      </c>
      <c r="J22" s="18">
        <f t="shared" si="20"/>
        <v>30128.449999999997</v>
      </c>
      <c r="K22" s="19">
        <f t="shared" si="20"/>
        <v>1</v>
      </c>
      <c r="L22" s="16">
        <f t="shared" si="20"/>
        <v>0</v>
      </c>
      <c r="M22" s="17">
        <f t="shared" si="20"/>
        <v>0</v>
      </c>
      <c r="N22" s="18">
        <f t="shared" si="20"/>
        <v>0</v>
      </c>
      <c r="O22" s="18">
        <f t="shared" si="20"/>
        <v>0</v>
      </c>
      <c r="P22" s="19">
        <f t="shared" si="20"/>
        <v>0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850000000000001" customHeight="1" x14ac:dyDescent="0.25">
      <c r="B23" s="26"/>
      <c r="H23" s="26"/>
      <c r="N23" s="26"/>
    </row>
    <row r="24" spans="1:31" s="48" customFormat="1" ht="47.95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25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135" t="s">
        <v>3</v>
      </c>
      <c r="K32" s="136"/>
      <c r="L32" s="57">
        <f>B22</f>
        <v>1</v>
      </c>
      <c r="M32" s="8">
        <f t="shared" ref="M32:M37" si="26">IF(L32,L32/$L$38,"")</f>
        <v>0.125</v>
      </c>
      <c r="N32" s="58">
        <f>D22</f>
        <v>3960.3305785123966</v>
      </c>
      <c r="O32" s="58">
        <f>E22</f>
        <v>4792</v>
      </c>
      <c r="P32" s="59">
        <f t="shared" ref="P32:P37" si="27">IF(O32,O32/$O$38,"")</f>
        <v>0.13722618122045965</v>
      </c>
    </row>
    <row r="33" spans="1:33" s="25" customFormat="1" ht="29.95" customHeight="1" x14ac:dyDescent="0.25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1" t="s">
        <v>1</v>
      </c>
      <c r="K33" s="132"/>
      <c r="L33" s="60">
        <f>G22</f>
        <v>7</v>
      </c>
      <c r="M33" s="8">
        <f t="shared" si="26"/>
        <v>0.875</v>
      </c>
      <c r="N33" s="61">
        <f>I22</f>
        <v>24899.545454545452</v>
      </c>
      <c r="O33" s="61">
        <f>J22</f>
        <v>30128.449999999997</v>
      </c>
      <c r="P33" s="59">
        <f t="shared" si="27"/>
        <v>0.86277381877954029</v>
      </c>
    </row>
    <row r="34" spans="1:33" ht="29.95" customHeight="1" x14ac:dyDescent="0.25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131" t="s">
        <v>2</v>
      </c>
      <c r="K34" s="132"/>
      <c r="L34" s="60">
        <f>L22</f>
        <v>0</v>
      </c>
      <c r="M34" s="8" t="str">
        <f t="shared" si="26"/>
        <v/>
      </c>
      <c r="N34" s="61">
        <f>N22</f>
        <v>0</v>
      </c>
      <c r="O34" s="61">
        <f>O22</f>
        <v>0</v>
      </c>
      <c r="P34" s="59" t="str">
        <f t="shared" si="27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33</v>
      </c>
      <c r="K35" s="132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1" t="s">
        <v>5</v>
      </c>
      <c r="K36" s="132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4</v>
      </c>
      <c r="K37" s="132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3" t="s">
        <v>0</v>
      </c>
      <c r="K38" s="134"/>
      <c r="L38" s="84">
        <f>SUM(L32:L37)</f>
        <v>8</v>
      </c>
      <c r="M38" s="17">
        <f>SUM(M32:M37)</f>
        <v>1</v>
      </c>
      <c r="N38" s="85">
        <f>SUM(N32:N37)</f>
        <v>28859.876033057848</v>
      </c>
      <c r="O38" s="86">
        <f>SUM(O32:O37)</f>
        <v>34920.449999999997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1"/>
        <v>8</v>
      </c>
      <c r="C39" s="8">
        <f t="shared" si="22"/>
        <v>1</v>
      </c>
      <c r="D39" s="13">
        <f t="shared" si="23"/>
        <v>28859.876033057848</v>
      </c>
      <c r="E39" s="23">
        <f t="shared" si="24"/>
        <v>34920.449999999997</v>
      </c>
      <c r="F39" s="21">
        <f t="shared" si="25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8</v>
      </c>
      <c r="C41" s="17">
        <f>SUM(C32:C40)</f>
        <v>1</v>
      </c>
      <c r="D41" s="18">
        <f>SUM(D32:D40)</f>
        <v>28859.876033057848</v>
      </c>
      <c r="E41" s="18">
        <f>SUM(E32:E40)</f>
        <v>34920.449999999997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7" zoomScale="85" zoomScaleNormal="85" workbookViewId="0">
      <selection activeCell="E40" sqref="E40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29.95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8.950000000000003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1</v>
      </c>
      <c r="H13" s="20">
        <f t="shared" ref="H13:H21" si="2">IF(G13,G13/$G$22,"")</f>
        <v>2.564102564102564E-2</v>
      </c>
      <c r="I13" s="10">
        <f>'1T'!I13+'2T'!I13+'3T'!I13+'4T'!I13</f>
        <v>17770.479338842975</v>
      </c>
      <c r="J13" s="10">
        <f>'1T'!J13+'2T'!J13+'3T'!J13+'4T'!J13</f>
        <v>21502.28</v>
      </c>
      <c r="K13" s="21">
        <f t="shared" ref="K13:K21" si="3">IF(J13,J13/$J$22,"")</f>
        <v>8.3411631740618108E-2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3</v>
      </c>
      <c r="C20" s="20">
        <f t="shared" si="0"/>
        <v>1</v>
      </c>
      <c r="D20" s="13">
        <f>'1T'!D20+'2T'!D20+'3T'!D20+'4T'!D20</f>
        <v>10879.330578512396</v>
      </c>
      <c r="E20" s="13">
        <f>'1T'!E20+'2T'!E20+'3T'!E20+'4T'!E20</f>
        <v>13163.99</v>
      </c>
      <c r="F20" s="21">
        <f t="shared" si="1"/>
        <v>1</v>
      </c>
      <c r="G20" s="9">
        <f>'1T'!G20+'2T'!G20+'3T'!G20+'4T'!G20</f>
        <v>38</v>
      </c>
      <c r="H20" s="20">
        <f t="shared" si="2"/>
        <v>0.97435897435897434</v>
      </c>
      <c r="I20" s="13">
        <f>'1T'!I20+'2T'!I20+'3T'!I20+'4T'!I20</f>
        <v>195275.0991735537</v>
      </c>
      <c r="J20" s="13">
        <f>'1T'!J20+'2T'!J20+'3T'!J20+'4T'!J20</f>
        <v>236282.87</v>
      </c>
      <c r="K20" s="21">
        <f t="shared" si="3"/>
        <v>0.91658836825938195</v>
      </c>
      <c r="L20" s="9">
        <f>'1T'!L20+'2T'!L20+'3T'!L20+'4T'!L20</f>
        <v>0</v>
      </c>
      <c r="M20" s="20" t="str">
        <f t="shared" si="4"/>
        <v/>
      </c>
      <c r="N20" s="13">
        <f>'1T'!N20+'2T'!N20+'3T'!N20+'4T'!N20</f>
        <v>0</v>
      </c>
      <c r="O20" s="13">
        <f>'1T'!O20+'2T'!O20+'3T'!O20+'4T'!O20</f>
        <v>0</v>
      </c>
      <c r="P20" s="21" t="str">
        <f t="shared" si="5"/>
        <v/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.049999999999997" customHeight="1" thickBot="1" x14ac:dyDescent="0.3">
      <c r="A22" s="83" t="s">
        <v>0</v>
      </c>
      <c r="B22" s="16">
        <f t="shared" ref="B22:AE22" si="12">SUM(B13:B21)</f>
        <v>3</v>
      </c>
      <c r="C22" s="17">
        <f t="shared" si="12"/>
        <v>1</v>
      </c>
      <c r="D22" s="18">
        <f t="shared" si="12"/>
        <v>10879.330578512396</v>
      </c>
      <c r="E22" s="18">
        <f t="shared" si="12"/>
        <v>13163.99</v>
      </c>
      <c r="F22" s="19">
        <f t="shared" si="12"/>
        <v>1</v>
      </c>
      <c r="G22" s="16">
        <f t="shared" si="12"/>
        <v>39</v>
      </c>
      <c r="H22" s="17">
        <f t="shared" si="12"/>
        <v>1</v>
      </c>
      <c r="I22" s="18">
        <f t="shared" si="12"/>
        <v>213045.57851239666</v>
      </c>
      <c r="J22" s="18">
        <f t="shared" si="12"/>
        <v>257785.15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35" customHeight="1" x14ac:dyDescent="0.25">
      <c r="B23" s="26"/>
      <c r="H23" s="26"/>
      <c r="N23" s="26"/>
    </row>
    <row r="24" spans="1:31" s="48" customFormat="1" ht="47.95" customHeight="1" x14ac:dyDescent="0.3">
      <c r="A24" s="112" t="s">
        <v>50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7" t="s">
        <v>10</v>
      </c>
      <c r="B28" s="140" t="s">
        <v>17</v>
      </c>
      <c r="C28" s="141"/>
      <c r="D28" s="141"/>
      <c r="E28" s="141"/>
      <c r="F28" s="142"/>
      <c r="G28" s="25"/>
      <c r="H28" s="54"/>
      <c r="I28" s="54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8"/>
      <c r="B29" s="143"/>
      <c r="C29" s="144"/>
      <c r="D29" s="144"/>
      <c r="E29" s="144"/>
      <c r="F29" s="145"/>
      <c r="G29" s="25"/>
      <c r="J29" s="148"/>
      <c r="K29" s="149"/>
      <c r="L29" s="152"/>
      <c r="M29" s="153"/>
      <c r="N29" s="153"/>
      <c r="O29" s="153"/>
      <c r="P29" s="154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5">
      <c r="A30" s="139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0"/>
      <c r="K30" s="151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1</v>
      </c>
      <c r="C31" s="8">
        <f t="shared" ref="C31:C37" si="14">IF(B31,B31/$B$40,"")</f>
        <v>2.3809523809523808E-2</v>
      </c>
      <c r="D31" s="10">
        <f t="shared" ref="D31:E38" si="15">D13+I13+N13+S13+X13+AC13</f>
        <v>17770.479338842975</v>
      </c>
      <c r="E31" s="11">
        <f t="shared" si="15"/>
        <v>21502.28</v>
      </c>
      <c r="F31" s="21">
        <f t="shared" ref="F31:F37" si="16">IF(E31,E31/$E$40,"")</f>
        <v>7.9359100383193673E-2</v>
      </c>
      <c r="J31" s="135" t="s">
        <v>3</v>
      </c>
      <c r="K31" s="136"/>
      <c r="L31" s="57">
        <f>B22</f>
        <v>3</v>
      </c>
      <c r="M31" s="8">
        <f t="shared" ref="M31:M36" si="17">IF(L31,L31/$L$37,"")</f>
        <v>7.1428571428571425E-2</v>
      </c>
      <c r="N31" s="58">
        <f>D22</f>
        <v>10879.330578512396</v>
      </c>
      <c r="O31" s="58">
        <f>E22</f>
        <v>13163.99</v>
      </c>
      <c r="P31" s="59">
        <f t="shared" ref="P31:P36" si="18">IF(O31,O31/$O$37,"")</f>
        <v>4.8584727008175774E-2</v>
      </c>
    </row>
    <row r="32" spans="1:31" s="25" customFormat="1" ht="29.95" customHeight="1" x14ac:dyDescent="0.25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1" t="s">
        <v>1</v>
      </c>
      <c r="K32" s="132"/>
      <c r="L32" s="60">
        <f>G22</f>
        <v>39</v>
      </c>
      <c r="M32" s="8">
        <f t="shared" si="17"/>
        <v>0.9285714285714286</v>
      </c>
      <c r="N32" s="61">
        <f>I22</f>
        <v>213045.57851239666</v>
      </c>
      <c r="O32" s="61">
        <f>J22</f>
        <v>257785.15</v>
      </c>
      <c r="P32" s="59">
        <f t="shared" si="18"/>
        <v>0.95141527299182416</v>
      </c>
    </row>
    <row r="33" spans="1:33" s="25" customFormat="1" ht="29.95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131" t="s">
        <v>2</v>
      </c>
      <c r="K33" s="132"/>
      <c r="L33" s="60">
        <f>L22</f>
        <v>0</v>
      </c>
      <c r="M33" s="8" t="str">
        <f t="shared" si="17"/>
        <v/>
      </c>
      <c r="N33" s="61">
        <f>N22</f>
        <v>0</v>
      </c>
      <c r="O33" s="61">
        <f>O22</f>
        <v>0</v>
      </c>
      <c r="P33" s="59" t="str">
        <f t="shared" si="18"/>
        <v/>
      </c>
    </row>
    <row r="34" spans="1:33" ht="29.95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1" t="s">
        <v>33</v>
      </c>
      <c r="K34" s="132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1" t="s">
        <v>5</v>
      </c>
      <c r="K35" s="132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131" t="s">
        <v>4</v>
      </c>
      <c r="K36" s="132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133" t="s">
        <v>0</v>
      </c>
      <c r="K37" s="134"/>
      <c r="L37" s="84">
        <f>SUM(L31:L36)</f>
        <v>42</v>
      </c>
      <c r="M37" s="17">
        <f>SUM(M31:M36)</f>
        <v>1</v>
      </c>
      <c r="N37" s="85">
        <f>SUM(N31:N36)</f>
        <v>223924.90909090906</v>
      </c>
      <c r="O37" s="86">
        <f>SUM(O31:O36)</f>
        <v>270949.14</v>
      </c>
      <c r="P37" s="87">
        <f>SUM(P31:P36)</f>
        <v>0.99999999999999989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41</v>
      </c>
      <c r="C38" s="8">
        <f>IF(B38,B38/$B$40,"")</f>
        <v>0.97619047619047616</v>
      </c>
      <c r="D38" s="13">
        <f t="shared" si="15"/>
        <v>206154.42975206609</v>
      </c>
      <c r="E38" s="23">
        <f t="shared" si="15"/>
        <v>249446.86</v>
      </c>
      <c r="F38" s="21">
        <f>IF(E38,E38/$E$40,"")</f>
        <v>0.92064089961680617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thickBot="1" x14ac:dyDescent="0.35">
      <c r="A40" s="64" t="s">
        <v>0</v>
      </c>
      <c r="B40" s="16">
        <f>SUM(B31:B39)</f>
        <v>42</v>
      </c>
      <c r="C40" s="17">
        <f>SUM(C31:C39)</f>
        <v>1</v>
      </c>
      <c r="D40" s="18">
        <f>SUM(D31:D39)</f>
        <v>223924.90909090906</v>
      </c>
      <c r="E40" s="18">
        <f>SUM(E31:E39)</f>
        <v>270949.14</v>
      </c>
      <c r="F40" s="19">
        <f>SUM(F31:F39)</f>
        <v>0.99999999999999989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"/>
  <sheetViews>
    <sheetView workbookViewId="0">
      <selection activeCell="I10" sqref="I10"/>
    </sheetView>
  </sheetViews>
  <sheetFormatPr defaultColWidth="9.109375" defaultRowHeight="15.05" x14ac:dyDescent="0.3"/>
  <cols>
    <col min="5" max="6" width="9.109375" style="8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1T</vt:lpstr>
      <vt:lpstr>2T</vt:lpstr>
      <vt:lpstr>3T</vt:lpstr>
      <vt:lpstr>4T</vt:lpstr>
      <vt:lpstr>2019 - CONTRACTACIÓ ANUAL</vt:lpstr>
      <vt:lpstr>Full1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2020-07-16T12:10:25Z</dcterms:modified>
</cp:coreProperties>
</file>