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8" yWindow="-118" windowWidth="20736" windowHeight="11167" tabRatio="649" activeTab="3"/>
  </bookViews>
  <sheets>
    <sheet name="1T" sheetId="1" r:id="rId1"/>
    <sheet name="2T" sheetId="4" r:id="rId2"/>
    <sheet name="3T" sheetId="5" r:id="rId3"/>
    <sheet name="4T" sheetId="6" r:id="rId4"/>
    <sheet name="2019 - CONTRACTACIÓ ANUAL" sheetId="7" r:id="rId5"/>
    <sheet name="Full1" sheetId="8" r:id="rId6"/>
  </sheets>
  <definedNames>
    <definedName name="_xlnm.Print_Area" localSheetId="0">'1T'!$A$1:$AE$41</definedName>
    <definedName name="_xlnm.Print_Area" localSheetId="4">'2019 - CONTRACTACIÓ ANUAL'!$A$1:$AE$43</definedName>
    <definedName name="_xlnm.Print_Area" localSheetId="1">'2T'!$A$1:$AE$41</definedName>
    <definedName name="_xlnm.Print_Area" localSheetId="2">'3T'!$A$1:$AE$41</definedName>
    <definedName name="_xlnm.Print_Area" localSheetId="3">'4T'!$A$1:$AE$41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5" l="1"/>
  <c r="I20" i="5"/>
  <c r="I20" i="6"/>
  <c r="J20" i="6"/>
  <c r="D20" i="6"/>
  <c r="I20" i="4" l="1"/>
  <c r="I20" i="1"/>
  <c r="D20" i="1"/>
  <c r="C13" i="4"/>
  <c r="C13" i="1"/>
  <c r="B16" i="7"/>
  <c r="D16" i="7"/>
  <c r="J21" i="7"/>
  <c r="E21" i="7"/>
  <c r="E39" i="7" s="1"/>
  <c r="F39" i="7" s="1"/>
  <c r="O21" i="7"/>
  <c r="T21" i="7"/>
  <c r="Y21" i="7"/>
  <c r="AD21" i="7"/>
  <c r="E13" i="7"/>
  <c r="J13" i="7"/>
  <c r="E31" i="7" s="1"/>
  <c r="O13" i="7"/>
  <c r="T13" i="7"/>
  <c r="Y13" i="7"/>
  <c r="AD13" i="7"/>
  <c r="E20" i="7"/>
  <c r="J20" i="7"/>
  <c r="O20" i="7"/>
  <c r="P20" i="7" s="1"/>
  <c r="AD20" i="7"/>
  <c r="AE20" i="7" s="1"/>
  <c r="T20" i="7"/>
  <c r="Y20" i="7"/>
  <c r="J14" i="7"/>
  <c r="E32" i="7" s="1"/>
  <c r="F32" i="7" s="1"/>
  <c r="O14" i="7"/>
  <c r="E14" i="7"/>
  <c r="T14" i="7"/>
  <c r="T22" i="7" s="1"/>
  <c r="O34" i="7" s="1"/>
  <c r="P34" i="7" s="1"/>
  <c r="Y14" i="7"/>
  <c r="Y22" i="7" s="1"/>
  <c r="O36" i="7" s="1"/>
  <c r="P36" i="7" s="1"/>
  <c r="AD14" i="7"/>
  <c r="J15" i="7"/>
  <c r="E33" i="7" s="1"/>
  <c r="F33" i="7" s="1"/>
  <c r="O15" i="7"/>
  <c r="E15" i="7"/>
  <c r="T15" i="7"/>
  <c r="Y15" i="7"/>
  <c r="AD15" i="7"/>
  <c r="J16" i="7"/>
  <c r="O16" i="7"/>
  <c r="E34" i="7" s="1"/>
  <c r="F34" i="7" s="1"/>
  <c r="E16" i="7"/>
  <c r="T16" i="7"/>
  <c r="Y16" i="7"/>
  <c r="AD16" i="7"/>
  <c r="AE16" i="7" s="1"/>
  <c r="J17" i="7"/>
  <c r="O17" i="7"/>
  <c r="E17" i="7"/>
  <c r="F17" i="7" s="1"/>
  <c r="T17" i="7"/>
  <c r="Y17" i="7"/>
  <c r="AD17" i="7"/>
  <c r="E35" i="7"/>
  <c r="F35" i="7" s="1"/>
  <c r="J18" i="7"/>
  <c r="O18" i="7"/>
  <c r="AD18" i="7"/>
  <c r="E18" i="7"/>
  <c r="E36" i="7" s="1"/>
  <c r="F36" i="7" s="1"/>
  <c r="T18" i="7"/>
  <c r="U18" i="7" s="1"/>
  <c r="Y18" i="7"/>
  <c r="J19" i="7"/>
  <c r="K19" i="7" s="1"/>
  <c r="O19" i="7"/>
  <c r="AD19" i="7"/>
  <c r="E19" i="7"/>
  <c r="E37" i="7" s="1"/>
  <c r="F37" i="7" s="1"/>
  <c r="T19" i="7"/>
  <c r="Y19" i="7"/>
  <c r="I21" i="7"/>
  <c r="D21" i="7"/>
  <c r="D39" i="7" s="1"/>
  <c r="N21" i="7"/>
  <c r="S21" i="7"/>
  <c r="X21" i="7"/>
  <c r="AC21" i="7"/>
  <c r="I16" i="7"/>
  <c r="N16" i="7"/>
  <c r="S16" i="7"/>
  <c r="D34" i="7" s="1"/>
  <c r="X16" i="7"/>
  <c r="AC16" i="7"/>
  <c r="D13" i="7"/>
  <c r="I13" i="7"/>
  <c r="N13" i="7"/>
  <c r="S13" i="7"/>
  <c r="X13" i="7"/>
  <c r="AC13" i="7"/>
  <c r="AC22" i="7" s="1"/>
  <c r="N35" i="7" s="1"/>
  <c r="D20" i="7"/>
  <c r="D22" i="7" s="1"/>
  <c r="N31" i="7" s="1"/>
  <c r="I20" i="7"/>
  <c r="N20" i="7"/>
  <c r="AC20" i="7"/>
  <c r="S20" i="7"/>
  <c r="X20" i="7"/>
  <c r="I14" i="7"/>
  <c r="D32" i="7" s="1"/>
  <c r="N14" i="7"/>
  <c r="D14" i="7"/>
  <c r="S14" i="7"/>
  <c r="X14" i="7"/>
  <c r="AC14" i="7"/>
  <c r="I15" i="7"/>
  <c r="D33" i="7" s="1"/>
  <c r="N15" i="7"/>
  <c r="N22" i="7" s="1"/>
  <c r="N33" i="7" s="1"/>
  <c r="D15" i="7"/>
  <c r="S15" i="7"/>
  <c r="X15" i="7"/>
  <c r="AC15" i="7"/>
  <c r="I17" i="7"/>
  <c r="N17" i="7"/>
  <c r="D35" i="7" s="1"/>
  <c r="D17" i="7"/>
  <c r="S17" i="7"/>
  <c r="X17" i="7"/>
  <c r="AC17" i="7"/>
  <c r="I18" i="7"/>
  <c r="N18" i="7"/>
  <c r="AC18" i="7"/>
  <c r="D18" i="7"/>
  <c r="S18" i="7"/>
  <c r="X18" i="7"/>
  <c r="D36" i="7"/>
  <c r="I19" i="7"/>
  <c r="N19" i="7"/>
  <c r="AC19" i="7"/>
  <c r="D19" i="7"/>
  <c r="D37" i="7" s="1"/>
  <c r="S19" i="7"/>
  <c r="X19" i="7"/>
  <c r="G21" i="7"/>
  <c r="B21" i="7"/>
  <c r="B39" i="7" s="1"/>
  <c r="C39" i="7" s="1"/>
  <c r="L21" i="7"/>
  <c r="Q21" i="7"/>
  <c r="V21" i="7"/>
  <c r="W21" i="7" s="1"/>
  <c r="AA21" i="7"/>
  <c r="AB21" i="7" s="1"/>
  <c r="G16" i="7"/>
  <c r="L16" i="7"/>
  <c r="Q16" i="7"/>
  <c r="V16" i="7"/>
  <c r="AA16" i="7"/>
  <c r="B34" i="7"/>
  <c r="C34" i="7" s="1"/>
  <c r="B13" i="7"/>
  <c r="B22" i="7" s="1"/>
  <c r="L31" i="7" s="1"/>
  <c r="G13" i="7"/>
  <c r="L13" i="7"/>
  <c r="Q13" i="7"/>
  <c r="Q22" i="7" s="1"/>
  <c r="L34" i="7" s="1"/>
  <c r="M34" i="7" s="1"/>
  <c r="V13" i="7"/>
  <c r="V22" i="7" s="1"/>
  <c r="L36" i="7" s="1"/>
  <c r="M36" i="7" s="1"/>
  <c r="AA13" i="7"/>
  <c r="B20" i="7"/>
  <c r="G20" i="7"/>
  <c r="L20" i="7"/>
  <c r="AA20" i="7"/>
  <c r="Q20" i="7"/>
  <c r="V20" i="7"/>
  <c r="G14" i="7"/>
  <c r="L14" i="7"/>
  <c r="B32" i="7" s="1"/>
  <c r="C32" i="7" s="1"/>
  <c r="B14" i="7"/>
  <c r="Q14" i="7"/>
  <c r="V14" i="7"/>
  <c r="AA14" i="7"/>
  <c r="AA22" i="7" s="1"/>
  <c r="L35" i="7" s="1"/>
  <c r="M35" i="7" s="1"/>
  <c r="G15" i="7"/>
  <c r="L15" i="7"/>
  <c r="B15" i="7"/>
  <c r="C15" i="7" s="1"/>
  <c r="Q15" i="7"/>
  <c r="R15" i="7" s="1"/>
  <c r="V15" i="7"/>
  <c r="AA15" i="7"/>
  <c r="B33" i="7"/>
  <c r="C33" i="7" s="1"/>
  <c r="G17" i="7"/>
  <c r="H17" i="7" s="1"/>
  <c r="L17" i="7"/>
  <c r="B17" i="7"/>
  <c r="Q17" i="7"/>
  <c r="R17" i="7" s="1"/>
  <c r="V17" i="7"/>
  <c r="W17" i="7" s="1"/>
  <c r="AA17" i="7"/>
  <c r="G18" i="7"/>
  <c r="H18" i="7" s="1"/>
  <c r="L18" i="7"/>
  <c r="AA18" i="7"/>
  <c r="B18" i="7"/>
  <c r="B36" i="7" s="1"/>
  <c r="C36" i="7" s="1"/>
  <c r="Q18" i="7"/>
  <c r="V18" i="7"/>
  <c r="G19" i="7"/>
  <c r="L19" i="7"/>
  <c r="B37" i="7" s="1"/>
  <c r="C37" i="7" s="1"/>
  <c r="AA19" i="7"/>
  <c r="AB19" i="7" s="1"/>
  <c r="B19" i="7"/>
  <c r="Q19" i="7"/>
  <c r="V19" i="7"/>
  <c r="W19" i="7" s="1"/>
  <c r="O22" i="7"/>
  <c r="O33" i="7" s="1"/>
  <c r="P33" i="7" s="1"/>
  <c r="AD22" i="7"/>
  <c r="O35" i="7" s="1"/>
  <c r="P35" i="7" s="1"/>
  <c r="S22" i="7"/>
  <c r="N34" i="7" s="1"/>
  <c r="X22" i="7"/>
  <c r="N36" i="7" s="1"/>
  <c r="AE21" i="7"/>
  <c r="AB20" i="7"/>
  <c r="AE19" i="7"/>
  <c r="AE18" i="7"/>
  <c r="AB18" i="7"/>
  <c r="AE17" i="7"/>
  <c r="AB17" i="7"/>
  <c r="AB16" i="7"/>
  <c r="AE15" i="7"/>
  <c r="AB15" i="7"/>
  <c r="AE14" i="7"/>
  <c r="AB14" i="7"/>
  <c r="Z21" i="7"/>
  <c r="Z20" i="7"/>
  <c r="W20" i="7"/>
  <c r="Z19" i="7"/>
  <c r="Z18" i="7"/>
  <c r="W18" i="7"/>
  <c r="Z17" i="7"/>
  <c r="Z16" i="7"/>
  <c r="W16" i="7"/>
  <c r="Z15" i="7"/>
  <c r="W15" i="7"/>
  <c r="W14" i="7"/>
  <c r="U21" i="7"/>
  <c r="R21" i="7"/>
  <c r="U20" i="7"/>
  <c r="R20" i="7"/>
  <c r="U19" i="7"/>
  <c r="R19" i="7"/>
  <c r="R18" i="7"/>
  <c r="U17" i="7"/>
  <c r="U16" i="7"/>
  <c r="R16" i="7"/>
  <c r="U15" i="7"/>
  <c r="R14" i="7"/>
  <c r="P21" i="7"/>
  <c r="M21" i="7"/>
  <c r="M20" i="7"/>
  <c r="P19" i="7"/>
  <c r="P18" i="7"/>
  <c r="M18" i="7"/>
  <c r="P17" i="7"/>
  <c r="M17" i="7"/>
  <c r="M16" i="7"/>
  <c r="P15" i="7"/>
  <c r="M15" i="7"/>
  <c r="P14" i="7"/>
  <c r="M14" i="7"/>
  <c r="AE13" i="7"/>
  <c r="AE22" i="7" s="1"/>
  <c r="AB13" i="7"/>
  <c r="Z13" i="7"/>
  <c r="U13" i="7"/>
  <c r="P13" i="7"/>
  <c r="M13" i="7"/>
  <c r="K14" i="7"/>
  <c r="K16" i="7"/>
  <c r="K17" i="7"/>
  <c r="K18" i="7"/>
  <c r="K21" i="7"/>
  <c r="H14" i="7"/>
  <c r="H15" i="7"/>
  <c r="H16" i="7"/>
  <c r="H19" i="7"/>
  <c r="H21" i="7"/>
  <c r="F13" i="7"/>
  <c r="F14" i="7"/>
  <c r="F15" i="7"/>
  <c r="F16" i="7"/>
  <c r="F19" i="7"/>
  <c r="F21" i="7"/>
  <c r="C13" i="7"/>
  <c r="C14" i="7"/>
  <c r="C16" i="7"/>
  <c r="C17" i="7"/>
  <c r="C18" i="7"/>
  <c r="C19" i="7"/>
  <c r="C21" i="7"/>
  <c r="J22" i="6"/>
  <c r="O33" i="6" s="1"/>
  <c r="E22" i="6"/>
  <c r="O32" i="6" s="1"/>
  <c r="O22" i="6"/>
  <c r="O34" i="6" s="1"/>
  <c r="P34" i="6" s="1"/>
  <c r="Y22" i="6"/>
  <c r="O36" i="6" s="1"/>
  <c r="P36" i="6" s="1"/>
  <c r="T22" i="6"/>
  <c r="O35" i="6" s="1"/>
  <c r="P35" i="6" s="1"/>
  <c r="AD22" i="6"/>
  <c r="O37" i="6" s="1"/>
  <c r="P37" i="6" s="1"/>
  <c r="I22" i="6"/>
  <c r="N33" i="6" s="1"/>
  <c r="D22" i="6"/>
  <c r="N32" i="6" s="1"/>
  <c r="N22" i="6"/>
  <c r="N34" i="6" s="1"/>
  <c r="X22" i="6"/>
  <c r="N36" i="6" s="1"/>
  <c r="S22" i="6"/>
  <c r="N35" i="6" s="1"/>
  <c r="AC22" i="6"/>
  <c r="N37" i="6" s="1"/>
  <c r="G22" i="6"/>
  <c r="L33" i="6" s="1"/>
  <c r="B22" i="6"/>
  <c r="L32" i="6" s="1"/>
  <c r="L22" i="6"/>
  <c r="L34" i="6"/>
  <c r="M34" i="6" s="1"/>
  <c r="V22" i="6"/>
  <c r="L36" i="6" s="1"/>
  <c r="M36" i="6" s="1"/>
  <c r="Q22" i="6"/>
  <c r="L35" i="6"/>
  <c r="M35" i="6" s="1"/>
  <c r="AA22" i="6"/>
  <c r="L37" i="6" s="1"/>
  <c r="M37" i="6" s="1"/>
  <c r="E40" i="6"/>
  <c r="E32" i="6"/>
  <c r="F32" i="6" s="1"/>
  <c r="E33" i="6"/>
  <c r="F33" i="6" s="1"/>
  <c r="E34" i="6"/>
  <c r="F34" i="6" s="1"/>
  <c r="E35" i="6"/>
  <c r="E36" i="6"/>
  <c r="F36" i="6" s="1"/>
  <c r="E37" i="6"/>
  <c r="F37" i="6" s="1"/>
  <c r="E38" i="6"/>
  <c r="F38" i="6" s="1"/>
  <c r="E39" i="6"/>
  <c r="E41" i="6" s="1"/>
  <c r="F35" i="6"/>
  <c r="F40" i="6"/>
  <c r="D40" i="6"/>
  <c r="D32" i="6"/>
  <c r="D33" i="6"/>
  <c r="D34" i="6"/>
  <c r="D35" i="6"/>
  <c r="D36" i="6"/>
  <c r="D37" i="6"/>
  <c r="D38" i="6"/>
  <c r="D39" i="6"/>
  <c r="D41" i="6" s="1"/>
  <c r="B40" i="6"/>
  <c r="C40" i="6" s="1"/>
  <c r="B32" i="6"/>
  <c r="C32" i="6" s="1"/>
  <c r="B33" i="6"/>
  <c r="B34" i="6"/>
  <c r="C34" i="6" s="1"/>
  <c r="B35" i="6"/>
  <c r="C35" i="6" s="1"/>
  <c r="B36" i="6"/>
  <c r="C36" i="6" s="1"/>
  <c r="B37" i="6"/>
  <c r="B38" i="6"/>
  <c r="C38" i="6" s="1"/>
  <c r="B39" i="6"/>
  <c r="C33" i="6"/>
  <c r="C37" i="6"/>
  <c r="AE13" i="6"/>
  <c r="AE22" i="6" s="1"/>
  <c r="AE14" i="6"/>
  <c r="AE15" i="6"/>
  <c r="AE16" i="6"/>
  <c r="AE17" i="6"/>
  <c r="AE18" i="6"/>
  <c r="AE19" i="6"/>
  <c r="AE20" i="6"/>
  <c r="AE21" i="6"/>
  <c r="AB13" i="6"/>
  <c r="AB14" i="6"/>
  <c r="AB15" i="6"/>
  <c r="AB16" i="6"/>
  <c r="AB17" i="6"/>
  <c r="AB18" i="6"/>
  <c r="AB19" i="6"/>
  <c r="AB20" i="6"/>
  <c r="AB21" i="6"/>
  <c r="AB22" i="6"/>
  <c r="Z13" i="6"/>
  <c r="Z22" i="6" s="1"/>
  <c r="Z14" i="6"/>
  <c r="Z15" i="6"/>
  <c r="Z16" i="6"/>
  <c r="Z17" i="6"/>
  <c r="Z18" i="6"/>
  <c r="Z19" i="6"/>
  <c r="Z20" i="6"/>
  <c r="Z21" i="6"/>
  <c r="W13" i="6"/>
  <c r="W14" i="6"/>
  <c r="W15" i="6"/>
  <c r="W16" i="6"/>
  <c r="W17" i="6"/>
  <c r="W18" i="6"/>
  <c r="W19" i="6"/>
  <c r="W20" i="6"/>
  <c r="W21" i="6"/>
  <c r="W22" i="6"/>
  <c r="U13" i="6"/>
  <c r="U22" i="6" s="1"/>
  <c r="U14" i="6"/>
  <c r="U15" i="6"/>
  <c r="U16" i="6"/>
  <c r="U17" i="6"/>
  <c r="U18" i="6"/>
  <c r="U19" i="6"/>
  <c r="U20" i="6"/>
  <c r="U21" i="6"/>
  <c r="R13" i="6"/>
  <c r="R14" i="6"/>
  <c r="R15" i="6"/>
  <c r="R16" i="6"/>
  <c r="R17" i="6"/>
  <c r="R18" i="6"/>
  <c r="R19" i="6"/>
  <c r="R20" i="6"/>
  <c r="R21" i="6"/>
  <c r="R22" i="6"/>
  <c r="P13" i="6"/>
  <c r="P14" i="6"/>
  <c r="P15" i="6"/>
  <c r="P16" i="6"/>
  <c r="P22" i="6" s="1"/>
  <c r="P18" i="6"/>
  <c r="P19" i="6"/>
  <c r="P20" i="6"/>
  <c r="P21" i="6"/>
  <c r="M13" i="6"/>
  <c r="M14" i="6"/>
  <c r="M15" i="6"/>
  <c r="M22" i="6" s="1"/>
  <c r="M16" i="6"/>
  <c r="M18" i="6"/>
  <c r="M19" i="6"/>
  <c r="M20" i="6"/>
  <c r="M21" i="6"/>
  <c r="K13" i="6"/>
  <c r="K14" i="6"/>
  <c r="K15" i="6"/>
  <c r="K16" i="6"/>
  <c r="K17" i="6"/>
  <c r="K18" i="6"/>
  <c r="K19" i="6"/>
  <c r="K21" i="6"/>
  <c r="H13" i="6"/>
  <c r="H14" i="6"/>
  <c r="H15" i="6"/>
  <c r="H16" i="6"/>
  <c r="H17" i="6"/>
  <c r="H18" i="6"/>
  <c r="H19" i="6"/>
  <c r="H21" i="6"/>
  <c r="F13" i="6"/>
  <c r="F14" i="6"/>
  <c r="F15" i="6"/>
  <c r="F16" i="6"/>
  <c r="F17" i="6"/>
  <c r="F18" i="6"/>
  <c r="F19" i="6"/>
  <c r="F21" i="6"/>
  <c r="C13" i="6"/>
  <c r="C14" i="6"/>
  <c r="C15" i="6"/>
  <c r="C16" i="6"/>
  <c r="C17" i="6"/>
  <c r="C18" i="6"/>
  <c r="C19" i="6"/>
  <c r="C20" i="6"/>
  <c r="C21" i="6"/>
  <c r="AD22" i="5"/>
  <c r="O37" i="5"/>
  <c r="P37" i="5" s="1"/>
  <c r="AC22" i="5"/>
  <c r="N37" i="5" s="1"/>
  <c r="AA22" i="5"/>
  <c r="L37" i="5" s="1"/>
  <c r="M37" i="5" s="1"/>
  <c r="E22" i="5"/>
  <c r="O32" i="5"/>
  <c r="P32" i="5" s="1"/>
  <c r="J22" i="5"/>
  <c r="O33" i="5" s="1"/>
  <c r="O38" i="5" s="1"/>
  <c r="P33" i="5" s="1"/>
  <c r="O22" i="5"/>
  <c r="O34" i="5"/>
  <c r="P34" i="5" s="1"/>
  <c r="T22" i="5"/>
  <c r="O35" i="5" s="1"/>
  <c r="P35" i="5" s="1"/>
  <c r="Y22" i="5"/>
  <c r="O36" i="5"/>
  <c r="P36" i="5"/>
  <c r="D22" i="5"/>
  <c r="N32" i="5" s="1"/>
  <c r="I22" i="5"/>
  <c r="N33" i="5" s="1"/>
  <c r="N22" i="5"/>
  <c r="N34" i="5" s="1"/>
  <c r="S22" i="5"/>
  <c r="N35" i="5" s="1"/>
  <c r="X22" i="5"/>
  <c r="N36" i="5" s="1"/>
  <c r="B22" i="5"/>
  <c r="L32" i="5" s="1"/>
  <c r="M32" i="5" s="1"/>
  <c r="G22" i="5"/>
  <c r="L33" i="5" s="1"/>
  <c r="L22" i="5"/>
  <c r="L34" i="5" s="1"/>
  <c r="M34" i="5" s="1"/>
  <c r="Q22" i="5"/>
  <c r="L35" i="5" s="1"/>
  <c r="M35" i="5" s="1"/>
  <c r="V22" i="5"/>
  <c r="L36" i="5" s="1"/>
  <c r="M36" i="5" s="1"/>
  <c r="E32" i="5"/>
  <c r="E33" i="5"/>
  <c r="F33" i="5" s="1"/>
  <c r="E34" i="5"/>
  <c r="E39" i="5"/>
  <c r="E37" i="5"/>
  <c r="F37" i="5" s="1"/>
  <c r="E38" i="5"/>
  <c r="E40" i="5"/>
  <c r="E35" i="5"/>
  <c r="E36" i="5"/>
  <c r="F36" i="5" s="1"/>
  <c r="F34" i="5"/>
  <c r="F35" i="5"/>
  <c r="F38" i="5"/>
  <c r="F40" i="5"/>
  <c r="D32" i="5"/>
  <c r="D33" i="5"/>
  <c r="D34" i="5"/>
  <c r="D39" i="5"/>
  <c r="D37" i="5"/>
  <c r="D38" i="5"/>
  <c r="D40" i="5"/>
  <c r="D35" i="5"/>
  <c r="D36" i="5"/>
  <c r="B32" i="5"/>
  <c r="B33" i="5"/>
  <c r="C33" i="5" s="1"/>
  <c r="B34" i="5"/>
  <c r="B39" i="5"/>
  <c r="B40" i="5"/>
  <c r="B37" i="5"/>
  <c r="C37" i="5" s="1"/>
  <c r="B38" i="5"/>
  <c r="B35" i="5"/>
  <c r="C35" i="5" s="1"/>
  <c r="B36" i="5"/>
  <c r="C36" i="5" s="1"/>
  <c r="C34" i="5"/>
  <c r="C38" i="5"/>
  <c r="C40" i="5"/>
  <c r="AE21" i="5"/>
  <c r="AB21" i="5"/>
  <c r="Z21" i="5"/>
  <c r="W21" i="5"/>
  <c r="U21" i="5"/>
  <c r="R21" i="5"/>
  <c r="P21" i="5"/>
  <c r="P22" i="5" s="1"/>
  <c r="M21" i="5"/>
  <c r="K21" i="5"/>
  <c r="H21" i="5"/>
  <c r="F21" i="5"/>
  <c r="C21" i="5"/>
  <c r="AE13" i="5"/>
  <c r="AE14" i="5"/>
  <c r="AE15" i="5"/>
  <c r="AE16" i="5"/>
  <c r="AE17" i="5"/>
  <c r="AE18" i="5"/>
  <c r="AE19" i="5"/>
  <c r="AE20" i="5"/>
  <c r="AB13" i="5"/>
  <c r="AB14" i="5"/>
  <c r="AB15" i="5"/>
  <c r="AB16" i="5"/>
  <c r="AB17" i="5"/>
  <c r="AB18" i="5"/>
  <c r="AB19" i="5"/>
  <c r="AB20" i="5"/>
  <c r="Z13" i="5"/>
  <c r="Z14" i="5"/>
  <c r="Z15" i="5"/>
  <c r="Z16" i="5"/>
  <c r="Z17" i="5"/>
  <c r="Z18" i="5"/>
  <c r="Z19" i="5"/>
  <c r="Z20" i="5"/>
  <c r="Z22" i="5"/>
  <c r="W13" i="5"/>
  <c r="W14" i="5"/>
  <c r="W15" i="5"/>
  <c r="W16" i="5"/>
  <c r="W17" i="5"/>
  <c r="W18" i="5"/>
  <c r="W19" i="5"/>
  <c r="W20" i="5"/>
  <c r="U13" i="5"/>
  <c r="U14" i="5"/>
  <c r="U15" i="5"/>
  <c r="U16" i="5"/>
  <c r="U17" i="5"/>
  <c r="U18" i="5"/>
  <c r="U19" i="5"/>
  <c r="U20" i="5"/>
  <c r="R13" i="5"/>
  <c r="R14" i="5"/>
  <c r="R15" i="5"/>
  <c r="R16" i="5"/>
  <c r="R17" i="5"/>
  <c r="R18" i="5"/>
  <c r="R19" i="5"/>
  <c r="R20" i="5"/>
  <c r="P13" i="5"/>
  <c r="P14" i="5"/>
  <c r="P15" i="5"/>
  <c r="P16" i="5"/>
  <c r="P17" i="5"/>
  <c r="P18" i="5"/>
  <c r="P19" i="5"/>
  <c r="P20" i="5"/>
  <c r="M13" i="5"/>
  <c r="M14" i="5"/>
  <c r="M15" i="5"/>
  <c r="M16" i="5"/>
  <c r="M17" i="5"/>
  <c r="M18" i="5"/>
  <c r="M19" i="5"/>
  <c r="M20" i="5"/>
  <c r="K13" i="5"/>
  <c r="K14" i="5"/>
  <c r="K15" i="5"/>
  <c r="K16" i="5"/>
  <c r="K17" i="5"/>
  <c r="K18" i="5"/>
  <c r="K19" i="5"/>
  <c r="K20" i="5"/>
  <c r="H13" i="5"/>
  <c r="H14" i="5"/>
  <c r="H15" i="5"/>
  <c r="H16" i="5"/>
  <c r="H17" i="5"/>
  <c r="H18" i="5"/>
  <c r="H19" i="5"/>
  <c r="H20" i="5"/>
  <c r="F13" i="5"/>
  <c r="F14" i="5"/>
  <c r="F15" i="5"/>
  <c r="F16" i="5"/>
  <c r="F17" i="5"/>
  <c r="F18" i="5"/>
  <c r="F19" i="5"/>
  <c r="F20" i="5"/>
  <c r="C13" i="5"/>
  <c r="C14" i="5"/>
  <c r="C15" i="5"/>
  <c r="C16" i="5"/>
  <c r="C17" i="5"/>
  <c r="C18" i="5"/>
  <c r="C19" i="5"/>
  <c r="C20" i="5"/>
  <c r="E40" i="4"/>
  <c r="F40" i="4" s="1"/>
  <c r="E32" i="4"/>
  <c r="F32" i="4" s="1"/>
  <c r="E33" i="4"/>
  <c r="E34" i="4"/>
  <c r="E35" i="4"/>
  <c r="F35" i="4" s="1"/>
  <c r="E36" i="4"/>
  <c r="E37" i="4"/>
  <c r="E38" i="4"/>
  <c r="E39" i="4"/>
  <c r="D40" i="4"/>
  <c r="B40" i="4"/>
  <c r="C40" i="4" s="1"/>
  <c r="B32" i="4"/>
  <c r="B33" i="4"/>
  <c r="B34" i="4"/>
  <c r="B35" i="4"/>
  <c r="B36" i="4"/>
  <c r="B37" i="4"/>
  <c r="B38" i="4"/>
  <c r="B39" i="4"/>
  <c r="B41" i="4" s="1"/>
  <c r="C39" i="4" s="1"/>
  <c r="AE13" i="4"/>
  <c r="AE14" i="4"/>
  <c r="AE15" i="4"/>
  <c r="AE16" i="4"/>
  <c r="AE17" i="4"/>
  <c r="AE18" i="4"/>
  <c r="AE19" i="4"/>
  <c r="AE20" i="4"/>
  <c r="AE21" i="4"/>
  <c r="AE22" i="4"/>
  <c r="AD22" i="4"/>
  <c r="AC22" i="4"/>
  <c r="AB13" i="4"/>
  <c r="AB14" i="4"/>
  <c r="AB15" i="4"/>
  <c r="AB16" i="4"/>
  <c r="AB17" i="4"/>
  <c r="AB18" i="4"/>
  <c r="AB22" i="4" s="1"/>
  <c r="AB19" i="4"/>
  <c r="AB20" i="4"/>
  <c r="AB21" i="4"/>
  <c r="AA22" i="4"/>
  <c r="L37" i="4" s="1"/>
  <c r="Z13" i="4"/>
  <c r="Z14" i="4"/>
  <c r="Z15" i="4"/>
  <c r="Z16" i="4"/>
  <c r="Z17" i="4"/>
  <c r="Z18" i="4"/>
  <c r="Z19" i="4"/>
  <c r="Y22" i="4"/>
  <c r="Z20" i="4"/>
  <c r="Z21" i="4"/>
  <c r="Z22" i="4"/>
  <c r="X22" i="4"/>
  <c r="N36" i="4" s="1"/>
  <c r="W13" i="4"/>
  <c r="W14" i="4"/>
  <c r="W15" i="4"/>
  <c r="W16" i="4"/>
  <c r="W17" i="4"/>
  <c r="W18" i="4"/>
  <c r="W19" i="4"/>
  <c r="V22" i="4"/>
  <c r="L36" i="4" s="1"/>
  <c r="M36" i="4" s="1"/>
  <c r="W20" i="4"/>
  <c r="W21" i="4"/>
  <c r="W22" i="4"/>
  <c r="T22" i="4"/>
  <c r="O35" i="4" s="1"/>
  <c r="P35" i="4" s="1"/>
  <c r="U13" i="4"/>
  <c r="U14" i="4"/>
  <c r="U15" i="4"/>
  <c r="U22" i="4" s="1"/>
  <c r="U16" i="4"/>
  <c r="U17" i="4"/>
  <c r="U18" i="4"/>
  <c r="U19" i="4"/>
  <c r="U20" i="4"/>
  <c r="U21" i="4"/>
  <c r="S22" i="4"/>
  <c r="Q22" i="4"/>
  <c r="R13" i="4"/>
  <c r="R14" i="4"/>
  <c r="R15" i="4"/>
  <c r="R16" i="4"/>
  <c r="R17" i="4"/>
  <c r="R18" i="4"/>
  <c r="R19" i="4"/>
  <c r="R20" i="4"/>
  <c r="R21" i="4"/>
  <c r="O22" i="4"/>
  <c r="O34" i="4" s="1"/>
  <c r="P13" i="4"/>
  <c r="P14" i="4"/>
  <c r="P15" i="4"/>
  <c r="P16" i="4"/>
  <c r="P17" i="4"/>
  <c r="P18" i="4"/>
  <c r="P19" i="4"/>
  <c r="P20" i="4"/>
  <c r="P21" i="4"/>
  <c r="N22" i="4"/>
  <c r="L22" i="4"/>
  <c r="L34" i="4" s="1"/>
  <c r="M34" i="4" s="1"/>
  <c r="M13" i="4"/>
  <c r="M14" i="4"/>
  <c r="M15" i="4"/>
  <c r="M16" i="4"/>
  <c r="M17" i="4"/>
  <c r="M18" i="4"/>
  <c r="M19" i="4"/>
  <c r="M20" i="4"/>
  <c r="M21" i="4"/>
  <c r="J22" i="4"/>
  <c r="K20" i="4" s="1"/>
  <c r="K13" i="4"/>
  <c r="K14" i="4"/>
  <c r="K15" i="4"/>
  <c r="K16" i="4"/>
  <c r="K17" i="4"/>
  <c r="K18" i="4"/>
  <c r="K19" i="4"/>
  <c r="K21" i="4"/>
  <c r="I22" i="4"/>
  <c r="N33" i="4" s="1"/>
  <c r="G22" i="4"/>
  <c r="H13" i="4"/>
  <c r="H14" i="4"/>
  <c r="H15" i="4"/>
  <c r="H16" i="4"/>
  <c r="H17" i="4"/>
  <c r="H18" i="4"/>
  <c r="H19" i="4"/>
  <c r="H20" i="4"/>
  <c r="H21" i="4"/>
  <c r="E22" i="4"/>
  <c r="F13" i="4"/>
  <c r="F14" i="4"/>
  <c r="F15" i="4"/>
  <c r="F16" i="4"/>
  <c r="F17" i="4"/>
  <c r="F18" i="4"/>
  <c r="F19" i="4"/>
  <c r="F20" i="4"/>
  <c r="F21" i="4"/>
  <c r="F22" i="4"/>
  <c r="D22" i="4"/>
  <c r="N32" i="4" s="1"/>
  <c r="B22" i="4"/>
  <c r="C14" i="4"/>
  <c r="C15" i="4"/>
  <c r="C22" i="4" s="1"/>
  <c r="C16" i="4"/>
  <c r="C17" i="4"/>
  <c r="C18" i="4"/>
  <c r="C19" i="4"/>
  <c r="C20" i="4"/>
  <c r="C21" i="4"/>
  <c r="O32" i="4"/>
  <c r="O36" i="4"/>
  <c r="P36" i="4" s="1"/>
  <c r="O37" i="4"/>
  <c r="P37" i="4" s="1"/>
  <c r="P34" i="4"/>
  <c r="N34" i="4"/>
  <c r="N35" i="4"/>
  <c r="N37" i="4"/>
  <c r="L32" i="4"/>
  <c r="L33" i="4"/>
  <c r="L35" i="4"/>
  <c r="M35" i="4" s="1"/>
  <c r="M32" i="4"/>
  <c r="M37" i="4"/>
  <c r="F33" i="4"/>
  <c r="F34" i="4"/>
  <c r="F36" i="4"/>
  <c r="F37" i="4"/>
  <c r="F38" i="4"/>
  <c r="D32" i="4"/>
  <c r="D33" i="4"/>
  <c r="D34" i="4"/>
  <c r="D35" i="4"/>
  <c r="D36" i="4"/>
  <c r="D37" i="4"/>
  <c r="D38" i="4"/>
  <c r="D39" i="4"/>
  <c r="C32" i="4"/>
  <c r="C33" i="4"/>
  <c r="C34" i="4"/>
  <c r="C35" i="4"/>
  <c r="C36" i="4"/>
  <c r="C37" i="4"/>
  <c r="C38" i="4"/>
  <c r="J22" i="1"/>
  <c r="O33" i="1" s="1"/>
  <c r="O22" i="1"/>
  <c r="O34" i="1"/>
  <c r="E22" i="1"/>
  <c r="O32" i="1"/>
  <c r="Y22" i="1"/>
  <c r="O36" i="1"/>
  <c r="P36" i="1" s="1"/>
  <c r="T22" i="1"/>
  <c r="O35" i="1"/>
  <c r="P35" i="1" s="1"/>
  <c r="AD22" i="1"/>
  <c r="O37" i="1"/>
  <c r="P37" i="1" s="1"/>
  <c r="P34" i="1"/>
  <c r="I22" i="1"/>
  <c r="N33" i="1" s="1"/>
  <c r="N22" i="1"/>
  <c r="N34" i="1"/>
  <c r="D22" i="1"/>
  <c r="N32" i="1"/>
  <c r="X22" i="1"/>
  <c r="N36" i="1"/>
  <c r="S22" i="1"/>
  <c r="N35" i="1"/>
  <c r="AC22" i="1"/>
  <c r="N37" i="1"/>
  <c r="B22" i="1"/>
  <c r="L32" i="1" s="1"/>
  <c r="G22" i="1"/>
  <c r="L33" i="1" s="1"/>
  <c r="L22" i="1"/>
  <c r="L34" i="1" s="1"/>
  <c r="M34" i="1" s="1"/>
  <c r="V22" i="1"/>
  <c r="L36" i="1" s="1"/>
  <c r="M36" i="1" s="1"/>
  <c r="Q22" i="1"/>
  <c r="L35" i="1" s="1"/>
  <c r="M35" i="1" s="1"/>
  <c r="AA22" i="1"/>
  <c r="L37" i="1" s="1"/>
  <c r="M37" i="1" s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Z21" i="1"/>
  <c r="Z20" i="1"/>
  <c r="Z19" i="1"/>
  <c r="Z18" i="1"/>
  <c r="Z17" i="1"/>
  <c r="Z16" i="1"/>
  <c r="Z15" i="1"/>
  <c r="Z14" i="1"/>
  <c r="W21" i="1"/>
  <c r="W20" i="1"/>
  <c r="W19" i="1"/>
  <c r="W18" i="1"/>
  <c r="W17" i="1"/>
  <c r="W16" i="1"/>
  <c r="W15" i="1"/>
  <c r="W14" i="1"/>
  <c r="U21" i="1"/>
  <c r="R21" i="1"/>
  <c r="R20" i="1"/>
  <c r="R19" i="1"/>
  <c r="R18" i="1"/>
  <c r="R17" i="1"/>
  <c r="R16" i="1"/>
  <c r="R15" i="1"/>
  <c r="R14" i="1"/>
  <c r="P21" i="1"/>
  <c r="P20" i="1"/>
  <c r="P19" i="1"/>
  <c r="P18" i="1"/>
  <c r="P17" i="1"/>
  <c r="P16" i="1"/>
  <c r="P15" i="1"/>
  <c r="P14" i="1"/>
  <c r="M21" i="1"/>
  <c r="M20" i="1"/>
  <c r="M19" i="1"/>
  <c r="M18" i="1"/>
  <c r="M17" i="1"/>
  <c r="M16" i="1"/>
  <c r="M15" i="1"/>
  <c r="M14" i="1"/>
  <c r="K21" i="1"/>
  <c r="K19" i="1"/>
  <c r="K18" i="1"/>
  <c r="K17" i="1"/>
  <c r="K16" i="1"/>
  <c r="K15" i="1"/>
  <c r="K14" i="1"/>
  <c r="H21" i="1"/>
  <c r="H20" i="1"/>
  <c r="H19" i="1"/>
  <c r="H18" i="1"/>
  <c r="H17" i="1"/>
  <c r="H16" i="1"/>
  <c r="H15" i="1"/>
  <c r="H14" i="1"/>
  <c r="C21" i="1"/>
  <c r="C20" i="1"/>
  <c r="C19" i="1"/>
  <c r="C18" i="1"/>
  <c r="C17" i="1"/>
  <c r="C16" i="1"/>
  <c r="C15" i="1"/>
  <c r="C14" i="1"/>
  <c r="F21" i="1"/>
  <c r="E40" i="1"/>
  <c r="F40" i="1" s="1"/>
  <c r="E32" i="1"/>
  <c r="E39" i="1"/>
  <c r="E33" i="1"/>
  <c r="E34" i="1"/>
  <c r="E35" i="1"/>
  <c r="E36" i="1"/>
  <c r="F36" i="1" s="1"/>
  <c r="E37" i="1"/>
  <c r="E38" i="1"/>
  <c r="F32" i="1"/>
  <c r="F33" i="1"/>
  <c r="F34" i="1"/>
  <c r="F35" i="1"/>
  <c r="F37" i="1"/>
  <c r="F38" i="1"/>
  <c r="D40" i="1"/>
  <c r="D32" i="1"/>
  <c r="D39" i="1"/>
  <c r="D33" i="1"/>
  <c r="D34" i="1"/>
  <c r="D35" i="1"/>
  <c r="D36" i="1"/>
  <c r="D37" i="1"/>
  <c r="D38" i="1"/>
  <c r="B40" i="1"/>
  <c r="B32" i="1"/>
  <c r="B39" i="1"/>
  <c r="B33" i="1"/>
  <c r="B34" i="1"/>
  <c r="B35" i="1"/>
  <c r="B36" i="1"/>
  <c r="B37" i="1"/>
  <c r="B38" i="1"/>
  <c r="C32" i="1"/>
  <c r="C33" i="1"/>
  <c r="C34" i="1"/>
  <c r="C35" i="1"/>
  <c r="C36" i="1"/>
  <c r="C37" i="1"/>
  <c r="C38" i="1"/>
  <c r="C40" i="1"/>
  <c r="AE13" i="1"/>
  <c r="AE22" i="1" s="1"/>
  <c r="AB13" i="1"/>
  <c r="AB22" i="1" s="1"/>
  <c r="Z13" i="1"/>
  <c r="Z22" i="1" s="1"/>
  <c r="W13" i="1"/>
  <c r="W22" i="1" s="1"/>
  <c r="U13" i="1"/>
  <c r="U14" i="1"/>
  <c r="U15" i="1"/>
  <c r="U22" i="1" s="1"/>
  <c r="U16" i="1"/>
  <c r="U17" i="1"/>
  <c r="U18" i="1"/>
  <c r="U19" i="1"/>
  <c r="U20" i="1"/>
  <c r="R13" i="1"/>
  <c r="R22" i="1"/>
  <c r="P13" i="1"/>
  <c r="P22" i="1"/>
  <c r="M13" i="1"/>
  <c r="M22" i="1"/>
  <c r="K13" i="1"/>
  <c r="H13" i="1"/>
  <c r="H22" i="1"/>
  <c r="F20" i="1"/>
  <c r="F13" i="1"/>
  <c r="F22" i="1" s="1"/>
  <c r="F14" i="1"/>
  <c r="F15" i="1"/>
  <c r="F16" i="1"/>
  <c r="F17" i="1"/>
  <c r="F18" i="1"/>
  <c r="F19" i="1"/>
  <c r="C22" i="1"/>
  <c r="N38" i="4" l="1"/>
  <c r="H22" i="4"/>
  <c r="D41" i="5"/>
  <c r="D31" i="7"/>
  <c r="G22" i="7"/>
  <c r="L32" i="7" s="1"/>
  <c r="E41" i="5"/>
  <c r="F39" i="5" s="1"/>
  <c r="K22" i="4"/>
  <c r="O33" i="4"/>
  <c r="D41" i="4"/>
  <c r="E22" i="7"/>
  <c r="O31" i="7" s="1"/>
  <c r="F20" i="6"/>
  <c r="F22" i="6" s="1"/>
  <c r="E38" i="7"/>
  <c r="E40" i="7" s="1"/>
  <c r="F38" i="7" s="1"/>
  <c r="C22" i="6"/>
  <c r="H20" i="6"/>
  <c r="H22" i="6" s="1"/>
  <c r="B41" i="1"/>
  <c r="C39" i="1" s="1"/>
  <c r="C41" i="1" s="1"/>
  <c r="E41" i="1"/>
  <c r="D41" i="1"/>
  <c r="N38" i="1"/>
  <c r="K20" i="1"/>
  <c r="K22" i="1" s="1"/>
  <c r="O38" i="1"/>
  <c r="P32" i="1" s="1"/>
  <c r="F39" i="6"/>
  <c r="K20" i="6"/>
  <c r="K22" i="6" s="1"/>
  <c r="B38" i="7"/>
  <c r="F39" i="1"/>
  <c r="F41" i="1" s="1"/>
  <c r="M33" i="1"/>
  <c r="L38" i="1"/>
  <c r="M32" i="1"/>
  <c r="M38" i="1" s="1"/>
  <c r="C41" i="4"/>
  <c r="P32" i="4"/>
  <c r="P22" i="4"/>
  <c r="R22" i="4"/>
  <c r="E41" i="4"/>
  <c r="F39" i="4" s="1"/>
  <c r="F41" i="4" s="1"/>
  <c r="C22" i="5"/>
  <c r="U22" i="5"/>
  <c r="B41" i="5"/>
  <c r="C39" i="5" s="1"/>
  <c r="N38" i="6"/>
  <c r="M22" i="4"/>
  <c r="R22" i="5"/>
  <c r="AE22" i="5"/>
  <c r="F41" i="6"/>
  <c r="L38" i="6"/>
  <c r="M33" i="6" s="1"/>
  <c r="Z22" i="7"/>
  <c r="M22" i="5"/>
  <c r="AB22" i="5"/>
  <c r="L38" i="5"/>
  <c r="M33" i="5" s="1"/>
  <c r="M38" i="5" s="1"/>
  <c r="O38" i="6"/>
  <c r="P33" i="6" s="1"/>
  <c r="L38" i="4"/>
  <c r="M33" i="4" s="1"/>
  <c r="M38" i="4" s="1"/>
  <c r="F22" i="5"/>
  <c r="K22" i="5"/>
  <c r="W22" i="5"/>
  <c r="P38" i="5"/>
  <c r="AB22" i="7"/>
  <c r="D38" i="7"/>
  <c r="D40" i="7" s="1"/>
  <c r="N38" i="5"/>
  <c r="C20" i="7"/>
  <c r="C22" i="7" s="1"/>
  <c r="F18" i="7"/>
  <c r="K15" i="7"/>
  <c r="R13" i="7"/>
  <c r="R22" i="7" s="1"/>
  <c r="W13" i="7"/>
  <c r="W22" i="7" s="1"/>
  <c r="P16" i="7"/>
  <c r="P22" i="7" s="1"/>
  <c r="U14" i="7"/>
  <c r="U22" i="7" s="1"/>
  <c r="Z14" i="7"/>
  <c r="B35" i="7"/>
  <c r="C35" i="7" s="1"/>
  <c r="B31" i="7"/>
  <c r="H22" i="5"/>
  <c r="F32" i="5"/>
  <c r="B41" i="6"/>
  <c r="C39" i="6" s="1"/>
  <c r="C41" i="6" s="1"/>
  <c r="M19" i="7"/>
  <c r="M22" i="7" s="1"/>
  <c r="J22" i="7"/>
  <c r="K13" i="7" s="1"/>
  <c r="L22" i="7"/>
  <c r="L33" i="7" s="1"/>
  <c r="M33" i="7" s="1"/>
  <c r="I22" i="7"/>
  <c r="N32" i="7" s="1"/>
  <c r="N37" i="7" s="1"/>
  <c r="H20" i="7"/>
  <c r="O38" i="4" l="1"/>
  <c r="P33" i="4" s="1"/>
  <c r="P38" i="4" s="1"/>
  <c r="F31" i="7"/>
  <c r="F40" i="7" s="1"/>
  <c r="C32" i="5"/>
  <c r="C41" i="5" s="1"/>
  <c r="H13" i="7"/>
  <c r="H22" i="7" s="1"/>
  <c r="F41" i="5"/>
  <c r="P32" i="6"/>
  <c r="F20" i="7"/>
  <c r="F22" i="7" s="1"/>
  <c r="M32" i="6"/>
  <c r="M38" i="6" s="1"/>
  <c r="P33" i="1"/>
  <c r="P38" i="1" s="1"/>
  <c r="P38" i="6"/>
  <c r="O32" i="7"/>
  <c r="K20" i="7"/>
  <c r="K22" i="7" s="1"/>
  <c r="L37" i="7"/>
  <c r="B40" i="7"/>
  <c r="C38" i="7" s="1"/>
  <c r="C31" i="7" l="1"/>
  <c r="C40" i="7" s="1"/>
  <c r="M31" i="7"/>
  <c r="M32" i="7"/>
  <c r="O37" i="7"/>
  <c r="P31" i="7" s="1"/>
  <c r="P32" i="7" l="1"/>
  <c r="P37" i="7" s="1"/>
  <c r="M37" i="7"/>
</calcChain>
</file>

<file path=xl/sharedStrings.xml><?xml version="1.0" encoding="utf-8"?>
<sst xmlns="http://schemas.openxmlformats.org/spreadsheetml/2006/main" count="430" uniqueCount="52">
  <si>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</si>
  <si>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</si>
  <si>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</si>
  <si>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</si>
  <si>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</si>
  <si>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</si>
  <si>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</si>
  <si>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</si>
  <si>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</si>
  <si>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</si>
  <si>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</si>
  <si>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</si>
  <si>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</si>
  <si>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</si>
  <si>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</si>
  <si>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</si>
  <si>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</si>
  <si>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</si>
  <si>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</si>
  <si>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</si>
  <si>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</si>
  <si>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</si>
  <si>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</si>
  <si>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</si>
  <si>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</si>
  <si>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</si>
  <si>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</si>
  <si>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</si>
  <si>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</si>
  <si>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</si>
  <si>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</si>
  <si>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</si>
  <si>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Negociat sense publicitat</t>
  </si>
  <si>
    <t>Concessions de Serveis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</si>
  <si>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</si>
  <si>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</si>
  <si>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</si>
  <si>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</si>
  <si>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</si>
  <si>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</si>
  <si>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</si>
  <si>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</si>
  <si>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</si>
  <si>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</si>
  <si>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</si>
  <si>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</si>
  <si>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</si>
  <si>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</si>
  <si>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</si>
  <si>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</si>
  <si>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Conjuntament es facilita l'acumulatiu trimestral de despesa efectuada. </t>
    </r>
  </si>
  <si>
    <t>FUNDACIÓ PRIVADA JULIO MUÑOZ RAMONET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</si>
</sst>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60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4" fontId="0" fillId="0" borderId="0" xfId="0" applyNumberFormat="1"/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B9-454C-9D18-84ADC327D5DF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B9-454C-9D18-84ADC327D5DF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B9-454C-9D18-84ADC327D5DF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B9-454C-9D18-84ADC327D5DF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B9-454C-9D18-84ADC327D5DF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B9-454C-9D18-84ADC327D5DF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B9-454C-9D18-84ADC327D5DF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B9-454C-9D18-84ADC327D5DF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B9-454C-9D18-84ADC327D5DF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B9-454C-9D18-84ADC327D5D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ANUAL'!$B$31:$B$39</c:f>
              <c:numCache>
                <c:formatCode>#,##0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8B9-454C-9D18-84ADC327D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B8-48EF-8F09-3B778A25488A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B8-48EF-8F09-3B778A25488A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B8-48EF-8F09-3B778A25488A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B8-48EF-8F09-3B778A25488A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B8-48EF-8F09-3B778A25488A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B8-48EF-8F09-3B778A25488A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B8-48EF-8F09-3B778A25488A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B8-48EF-8F09-3B778A25488A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B8-48EF-8F09-3B778A25488A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B8-48EF-8F09-3B778A25488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ANUAL'!$E$31:$E$39</c:f>
              <c:numCache>
                <c:formatCode>#,##0.00\ "€"</c:formatCode>
                <c:ptCount val="9"/>
                <c:pt idx="0">
                  <c:v>21502.28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249446.86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CB8-48EF-8F09-3B778A2548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D9-4D38-BE1D-42C90C7A6834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D9-4D38-BE1D-42C90C7A6834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D9-4D38-BE1D-42C90C7A6834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D9-4D38-BE1D-42C90C7A683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ANUAL'!$L$31:$L$36</c:f>
              <c:numCache>
                <c:formatCode>#,##0</c:formatCode>
                <c:ptCount val="6"/>
                <c:pt idx="0">
                  <c:v>3</c:v>
                </c:pt>
                <c:pt idx="1">
                  <c:v>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AD9-4D38-BE1D-42C90C7A68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F8-485B-9F5E-7C0AA31477F8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F8-485B-9F5E-7C0AA31477F8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F8-485B-9F5E-7C0AA31477F8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F8-485B-9F5E-7C0AA31477F8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F8-485B-9F5E-7C0AA31477F8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F8-485B-9F5E-7C0AA31477F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ANUAL'!$O$31:$O$36</c:f>
              <c:numCache>
                <c:formatCode>#,##0.00\ "€"</c:formatCode>
                <c:ptCount val="6"/>
                <c:pt idx="0">
                  <c:v>13163.99</c:v>
                </c:pt>
                <c:pt idx="1">
                  <c:v>257785.15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9F8-485B-9F5E-7C0AA31477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23</xdr:row>
      <xdr:rowOff>230909</xdr:rowOff>
    </xdr:from>
    <xdr:to>
      <xdr:col>24</xdr:col>
      <xdr:colOff>333375</xdr:colOff>
      <xdr:row>33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23</xdr:row>
      <xdr:rowOff>202046</xdr:rowOff>
    </xdr:from>
    <xdr:to>
      <xdr:col>30</xdr:col>
      <xdr:colOff>714375</xdr:colOff>
      <xdr:row>33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33</xdr:row>
      <xdr:rowOff>377220</xdr:rowOff>
    </xdr:from>
    <xdr:to>
      <xdr:col>24</xdr:col>
      <xdr:colOff>331231</xdr:colOff>
      <xdr:row>42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33</xdr:row>
      <xdr:rowOff>362912</xdr:rowOff>
    </xdr:from>
    <xdr:to>
      <xdr:col>30</xdr:col>
      <xdr:colOff>698500</xdr:colOff>
      <xdr:row>42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16" zoomScale="80" zoomScaleNormal="80" workbookViewId="0">
      <selection activeCell="G22" sqref="G22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42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13" t="s">
        <v>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</row>
    <row r="11" spans="1:31" ht="29.95" customHeight="1" thickBot="1" x14ac:dyDescent="0.35">
      <c r="A11" s="106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33</v>
      </c>
      <c r="R11" s="123"/>
      <c r="S11" s="123"/>
      <c r="T11" s="123"/>
      <c r="U11" s="124"/>
      <c r="V11" s="128" t="s">
        <v>5</v>
      </c>
      <c r="W11" s="129"/>
      <c r="X11" s="129"/>
      <c r="Y11" s="129"/>
      <c r="Z11" s="130"/>
      <c r="AA11" s="125" t="s">
        <v>4</v>
      </c>
      <c r="AB11" s="126"/>
      <c r="AC11" s="126"/>
      <c r="AD11" s="126"/>
      <c r="AE11" s="127"/>
    </row>
    <row r="12" spans="1:31" ht="38.950000000000003" customHeight="1" thickBot="1" x14ac:dyDescent="0.35">
      <c r="A12" s="107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1" si="2">IF(G13,G13/$G$22,"")</f>
        <v/>
      </c>
      <c r="I13" s="4"/>
      <c r="J13" s="5"/>
      <c r="K13" s="21" t="str">
        <f>IF(J13,J13/$J$22,"")</f>
        <v/>
      </c>
      <c r="L13" s="1"/>
      <c r="M13" s="20" t="str">
        <f t="shared" ref="M13:M21" si="3">IF(L13,L13/$L$22,"")</f>
        <v/>
      </c>
      <c r="N13" s="4"/>
      <c r="O13" s="5"/>
      <c r="P13" s="21" t="str">
        <f t="shared" ref="P13:P21" si="4">IF(O13,O13/$O$22,"")</f>
        <v/>
      </c>
      <c r="Q13" s="1"/>
      <c r="R13" s="20" t="str">
        <f t="shared" ref="R13:R21" si="5">IF(Q13,Q13/$Q$22,"")</f>
        <v/>
      </c>
      <c r="S13" s="4">
        <v>0</v>
      </c>
      <c r="T13" s="5">
        <v>0</v>
      </c>
      <c r="U13" s="21" t="str">
        <f t="shared" ref="U13:U21" si="6">IF(T13,T13/$T$22,"")</f>
        <v/>
      </c>
      <c r="V13" s="1"/>
      <c r="W13" s="20" t="str">
        <f t="shared" ref="W13:W21" si="7">IF(V13,V13/$V$22,"")</f>
        <v/>
      </c>
      <c r="X13" s="4"/>
      <c r="Y13" s="5"/>
      <c r="Z13" s="21" t="str">
        <f t="shared" ref="Z13:Z21" si="8">IF(Y13,Y13/$Y$22,"")</f>
        <v/>
      </c>
      <c r="AA13" s="1"/>
      <c r="AB13" s="20" t="str">
        <f t="shared" ref="AB13:AB21" si="9">IF(AA13,AA13/$AA$22,"")</f>
        <v/>
      </c>
      <c r="AC13" s="4"/>
      <c r="AD13" s="5"/>
      <c r="AE13" s="21" t="str">
        <f t="shared" ref="AE13:AE21" si="10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ref="K14:K21" si="11">IF(J14,J14/$J$22,"")</f>
        <v/>
      </c>
      <c r="L14" s="2"/>
      <c r="M14" s="20" t="str">
        <f t="shared" si="3"/>
        <v/>
      </c>
      <c r="N14" s="6"/>
      <c r="O14" s="7"/>
      <c r="P14" s="21" t="str">
        <f t="shared" si="4"/>
        <v/>
      </c>
      <c r="Q14" s="2"/>
      <c r="R14" s="20" t="str">
        <f t="shared" si="5"/>
        <v/>
      </c>
      <c r="S14" s="6"/>
      <c r="T14" s="7"/>
      <c r="U14" s="21" t="str">
        <f t="shared" si="6"/>
        <v/>
      </c>
      <c r="V14" s="2"/>
      <c r="W14" s="20" t="str">
        <f t="shared" si="7"/>
        <v/>
      </c>
      <c r="X14" s="6"/>
      <c r="Y14" s="7"/>
      <c r="Z14" s="21" t="str">
        <f t="shared" si="8"/>
        <v/>
      </c>
      <c r="AA14" s="2"/>
      <c r="AB14" s="20" t="str">
        <f t="shared" si="9"/>
        <v/>
      </c>
      <c r="AC14" s="6"/>
      <c r="AD14" s="7"/>
      <c r="AE14" s="21" t="str">
        <f t="shared" si="10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11"/>
        <v/>
      </c>
      <c r="L15" s="2"/>
      <c r="M15" s="20" t="str">
        <f t="shared" si="3"/>
        <v/>
      </c>
      <c r="N15" s="6"/>
      <c r="O15" s="7"/>
      <c r="P15" s="21" t="str">
        <f t="shared" si="4"/>
        <v/>
      </c>
      <c r="Q15" s="2"/>
      <c r="R15" s="20" t="str">
        <f t="shared" si="5"/>
        <v/>
      </c>
      <c r="S15" s="6"/>
      <c r="T15" s="7"/>
      <c r="U15" s="21" t="str">
        <f t="shared" si="6"/>
        <v/>
      </c>
      <c r="V15" s="2"/>
      <c r="W15" s="20" t="str">
        <f t="shared" si="7"/>
        <v/>
      </c>
      <c r="X15" s="6"/>
      <c r="Y15" s="7"/>
      <c r="Z15" s="21" t="str">
        <f t="shared" si="8"/>
        <v/>
      </c>
      <c r="AA15" s="2"/>
      <c r="AB15" s="20" t="str">
        <f t="shared" si="9"/>
        <v/>
      </c>
      <c r="AC15" s="6"/>
      <c r="AD15" s="7"/>
      <c r="AE15" s="21" t="str">
        <f t="shared" si="10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11"/>
        <v/>
      </c>
      <c r="L16" s="2"/>
      <c r="M16" s="20" t="str">
        <f t="shared" si="3"/>
        <v/>
      </c>
      <c r="N16" s="6"/>
      <c r="O16" s="7"/>
      <c r="P16" s="21" t="str">
        <f t="shared" si="4"/>
        <v/>
      </c>
      <c r="Q16" s="2"/>
      <c r="R16" s="20" t="str">
        <f t="shared" si="5"/>
        <v/>
      </c>
      <c r="S16" s="6"/>
      <c r="T16" s="7"/>
      <c r="U16" s="21" t="str">
        <f t="shared" si="6"/>
        <v/>
      </c>
      <c r="V16" s="2"/>
      <c r="W16" s="20" t="str">
        <f t="shared" si="7"/>
        <v/>
      </c>
      <c r="X16" s="6"/>
      <c r="Y16" s="7"/>
      <c r="Z16" s="21" t="str">
        <f t="shared" si="8"/>
        <v/>
      </c>
      <c r="AA16" s="2"/>
      <c r="AB16" s="20" t="str">
        <f t="shared" si="9"/>
        <v/>
      </c>
      <c r="AC16" s="6"/>
      <c r="AD16" s="7"/>
      <c r="AE16" s="21" t="str">
        <f t="shared" si="10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11"/>
        <v/>
      </c>
      <c r="L17" s="3"/>
      <c r="M17" s="20" t="str">
        <f t="shared" si="3"/>
        <v/>
      </c>
      <c r="N17" s="6"/>
      <c r="O17" s="7"/>
      <c r="P17" s="21" t="str">
        <f t="shared" si="4"/>
        <v/>
      </c>
      <c r="Q17" s="3"/>
      <c r="R17" s="20" t="str">
        <f t="shared" si="5"/>
        <v/>
      </c>
      <c r="S17" s="6"/>
      <c r="T17" s="7"/>
      <c r="U17" s="21" t="str">
        <f t="shared" si="6"/>
        <v/>
      </c>
      <c r="V17" s="3"/>
      <c r="W17" s="20" t="str">
        <f t="shared" si="7"/>
        <v/>
      </c>
      <c r="X17" s="6"/>
      <c r="Y17" s="7"/>
      <c r="Z17" s="21" t="str">
        <f t="shared" si="8"/>
        <v/>
      </c>
      <c r="AA17" s="3"/>
      <c r="AB17" s="20" t="str">
        <f t="shared" si="9"/>
        <v/>
      </c>
      <c r="AC17" s="6"/>
      <c r="AD17" s="7"/>
      <c r="AE17" s="21" t="str">
        <f t="shared" si="10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>IF(J18,J18/$J$22,"")</f>
        <v/>
      </c>
      <c r="L18" s="71"/>
      <c r="M18" s="66" t="str">
        <f t="shared" si="3"/>
        <v/>
      </c>
      <c r="N18" s="69"/>
      <c r="O18" s="70"/>
      <c r="P18" s="67" t="str">
        <f t="shared" si="4"/>
        <v/>
      </c>
      <c r="Q18" s="71"/>
      <c r="R18" s="66" t="str">
        <f t="shared" si="5"/>
        <v/>
      </c>
      <c r="S18" s="69"/>
      <c r="T18" s="70"/>
      <c r="U18" s="67" t="str">
        <f t="shared" si="6"/>
        <v/>
      </c>
      <c r="V18" s="71"/>
      <c r="W18" s="66" t="str">
        <f t="shared" si="7"/>
        <v/>
      </c>
      <c r="X18" s="69"/>
      <c r="Y18" s="70"/>
      <c r="Z18" s="67" t="str">
        <f t="shared" si="8"/>
        <v/>
      </c>
      <c r="AA18" s="71"/>
      <c r="AB18" s="20" t="str">
        <f t="shared" si="9"/>
        <v/>
      </c>
      <c r="AC18" s="69"/>
      <c r="AD18" s="70"/>
      <c r="AE18" s="67" t="str">
        <f t="shared" si="10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11"/>
        <v/>
      </c>
      <c r="L19" s="2"/>
      <c r="M19" s="20" t="str">
        <f t="shared" si="3"/>
        <v/>
      </c>
      <c r="N19" s="6"/>
      <c r="O19" s="7"/>
      <c r="P19" s="21" t="str">
        <f t="shared" si="4"/>
        <v/>
      </c>
      <c r="Q19" s="2"/>
      <c r="R19" s="20" t="str">
        <f t="shared" si="5"/>
        <v/>
      </c>
      <c r="S19" s="6"/>
      <c r="T19" s="7"/>
      <c r="U19" s="21" t="str">
        <f t="shared" si="6"/>
        <v/>
      </c>
      <c r="V19" s="2"/>
      <c r="W19" s="20" t="str">
        <f t="shared" si="7"/>
        <v/>
      </c>
      <c r="X19" s="6"/>
      <c r="Y19" s="7"/>
      <c r="Z19" s="21" t="str">
        <f t="shared" si="8"/>
        <v/>
      </c>
      <c r="AA19" s="2"/>
      <c r="AB19" s="20" t="str">
        <f t="shared" si="9"/>
        <v/>
      </c>
      <c r="AC19" s="6"/>
      <c r="AD19" s="7"/>
      <c r="AE19" s="21" t="str">
        <f t="shared" si="10"/>
        <v/>
      </c>
    </row>
    <row r="20" spans="1:31" s="80" customFormat="1" ht="36" customHeight="1" x14ac:dyDescent="0.25">
      <c r="A20" s="81" t="s">
        <v>29</v>
      </c>
      <c r="B20" s="68">
        <v>2</v>
      </c>
      <c r="C20" s="66">
        <f t="shared" si="0"/>
        <v>1</v>
      </c>
      <c r="D20" s="69">
        <f>E20/1.21</f>
        <v>6919</v>
      </c>
      <c r="E20" s="70">
        <v>8371.99</v>
      </c>
      <c r="F20" s="21">
        <f t="shared" si="1"/>
        <v>1</v>
      </c>
      <c r="G20" s="68">
        <v>17</v>
      </c>
      <c r="H20" s="66">
        <f t="shared" si="2"/>
        <v>1</v>
      </c>
      <c r="I20" s="69">
        <f>J20/1.21</f>
        <v>65446.727272727272</v>
      </c>
      <c r="J20" s="70">
        <v>79190.539999999994</v>
      </c>
      <c r="K20" s="67">
        <f t="shared" si="11"/>
        <v>1</v>
      </c>
      <c r="L20" s="68"/>
      <c r="M20" s="66" t="str">
        <f t="shared" si="3"/>
        <v/>
      </c>
      <c r="N20" s="69"/>
      <c r="O20" s="70"/>
      <c r="P20" s="67" t="str">
        <f t="shared" si="4"/>
        <v/>
      </c>
      <c r="Q20" s="68"/>
      <c r="R20" s="66" t="str">
        <f t="shared" si="5"/>
        <v/>
      </c>
      <c r="S20" s="69"/>
      <c r="T20" s="70"/>
      <c r="U20" s="67" t="str">
        <f t="shared" si="6"/>
        <v/>
      </c>
      <c r="V20" s="68"/>
      <c r="W20" s="66" t="str">
        <f t="shared" si="7"/>
        <v/>
      </c>
      <c r="X20" s="69"/>
      <c r="Y20" s="70"/>
      <c r="Z20" s="67" t="str">
        <f t="shared" si="8"/>
        <v/>
      </c>
      <c r="AA20" s="68"/>
      <c r="AB20" s="20" t="str">
        <f t="shared" si="9"/>
        <v/>
      </c>
      <c r="AC20" s="69"/>
      <c r="AD20" s="70"/>
      <c r="AE20" s="67" t="str">
        <f t="shared" si="10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si="0"/>
        <v/>
      </c>
      <c r="D21" s="69"/>
      <c r="E21" s="70"/>
      <c r="F21" s="67" t="str">
        <f t="shared" si="1"/>
        <v/>
      </c>
      <c r="G21" s="68"/>
      <c r="H21" s="66" t="str">
        <f t="shared" si="2"/>
        <v/>
      </c>
      <c r="I21" s="69"/>
      <c r="J21" s="70"/>
      <c r="K21" s="67" t="str">
        <f t="shared" si="11"/>
        <v/>
      </c>
      <c r="L21" s="68"/>
      <c r="M21" s="66" t="str">
        <f t="shared" si="3"/>
        <v/>
      </c>
      <c r="N21" s="69"/>
      <c r="O21" s="70"/>
      <c r="P21" s="67" t="str">
        <f t="shared" si="4"/>
        <v/>
      </c>
      <c r="Q21" s="68"/>
      <c r="R21" s="66" t="str">
        <f t="shared" si="5"/>
        <v/>
      </c>
      <c r="S21" s="69"/>
      <c r="T21" s="70"/>
      <c r="U21" s="67" t="str">
        <f t="shared" si="6"/>
        <v/>
      </c>
      <c r="V21" s="68"/>
      <c r="W21" s="66" t="str">
        <f t="shared" si="7"/>
        <v/>
      </c>
      <c r="X21" s="69"/>
      <c r="Y21" s="70"/>
      <c r="Z21" s="67" t="str">
        <f t="shared" si="8"/>
        <v/>
      </c>
      <c r="AA21" s="68"/>
      <c r="AB21" s="20" t="str">
        <f t="shared" si="9"/>
        <v/>
      </c>
      <c r="AC21" s="69"/>
      <c r="AD21" s="70"/>
      <c r="AE21" s="67" t="str">
        <f t="shared" si="10"/>
        <v/>
      </c>
    </row>
    <row r="22" spans="1:31" ht="33.049999999999997" customHeight="1" thickBot="1" x14ac:dyDescent="0.3">
      <c r="A22" s="83" t="s">
        <v>0</v>
      </c>
      <c r="B22" s="16">
        <f t="shared" ref="B22:AE22" si="12">SUM(B13:B21)</f>
        <v>2</v>
      </c>
      <c r="C22" s="17">
        <f t="shared" si="12"/>
        <v>1</v>
      </c>
      <c r="D22" s="18">
        <f t="shared" si="12"/>
        <v>6919</v>
      </c>
      <c r="E22" s="18">
        <f t="shared" si="12"/>
        <v>8371.99</v>
      </c>
      <c r="F22" s="19">
        <f t="shared" si="12"/>
        <v>1</v>
      </c>
      <c r="G22" s="16">
        <f t="shared" si="12"/>
        <v>17</v>
      </c>
      <c r="H22" s="17">
        <f t="shared" si="12"/>
        <v>1</v>
      </c>
      <c r="I22" s="18">
        <f t="shared" si="12"/>
        <v>65446.727272727272</v>
      </c>
      <c r="J22" s="18">
        <f>SUM(J13:J21)</f>
        <v>79190.539999999994</v>
      </c>
      <c r="K22" s="19">
        <f t="shared" si="12"/>
        <v>1</v>
      </c>
      <c r="L22" s="16">
        <f t="shared" si="12"/>
        <v>0</v>
      </c>
      <c r="M22" s="17">
        <f t="shared" si="12"/>
        <v>0</v>
      </c>
      <c r="N22" s="18">
        <f t="shared" si="12"/>
        <v>0</v>
      </c>
      <c r="O22" s="18">
        <f t="shared" si="12"/>
        <v>0</v>
      </c>
      <c r="P22" s="19">
        <f t="shared" si="12"/>
        <v>0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18.850000000000001" customHeight="1" x14ac:dyDescent="0.25">
      <c r="B23" s="26"/>
      <c r="H23" s="26"/>
      <c r="N23" s="26"/>
    </row>
    <row r="24" spans="1:31" s="48" customFormat="1" ht="47.95" customHeight="1" x14ac:dyDescent="0.3">
      <c r="A24" s="112" t="s">
        <v>48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3">
      <c r="A25" s="108" t="s">
        <v>34</v>
      </c>
      <c r="B25" s="108"/>
      <c r="C25" s="108"/>
      <c r="D25" s="108"/>
      <c r="E25" s="108"/>
      <c r="F25" s="108"/>
      <c r="G25" s="108"/>
      <c r="H25" s="108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89" t="s">
        <v>10</v>
      </c>
      <c r="B29" s="94" t="s">
        <v>17</v>
      </c>
      <c r="C29" s="95"/>
      <c r="D29" s="95"/>
      <c r="E29" s="95"/>
      <c r="F29" s="96"/>
      <c r="G29" s="25"/>
      <c r="J29" s="100" t="s">
        <v>15</v>
      </c>
      <c r="K29" s="101"/>
      <c r="L29" s="94" t="s">
        <v>16</v>
      </c>
      <c r="M29" s="95"/>
      <c r="N29" s="95"/>
      <c r="O29" s="95"/>
      <c r="P29" s="96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90"/>
      <c r="B30" s="109"/>
      <c r="C30" s="110"/>
      <c r="D30" s="110"/>
      <c r="E30" s="110"/>
      <c r="F30" s="111"/>
      <c r="G30" s="25"/>
      <c r="J30" s="102"/>
      <c r="K30" s="103"/>
      <c r="L30" s="97"/>
      <c r="M30" s="98"/>
      <c r="N30" s="98"/>
      <c r="O30" s="98"/>
      <c r="P30" s="99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5">
      <c r="A31" s="91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4"/>
      <c r="K31" s="105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29.95" customHeight="1" x14ac:dyDescent="0.25">
      <c r="A32" s="41" t="s">
        <v>25</v>
      </c>
      <c r="B32" s="9">
        <f t="shared" ref="B32:B40" si="13">B13+G13+L13+Q13+AA13+V13</f>
        <v>0</v>
      </c>
      <c r="C32" s="8" t="str">
        <f t="shared" ref="C32:C39" si="14">IF(B32,B32/$B$41,"")</f>
        <v/>
      </c>
      <c r="D32" s="10">
        <f t="shared" ref="D32:D40" si="15">D13+I13+N13+S13+AC13+X13</f>
        <v>0</v>
      </c>
      <c r="E32" s="11">
        <f>E13+J13+O13+T13+AD13+Y13</f>
        <v>0</v>
      </c>
      <c r="F32" s="21" t="str">
        <f t="shared" ref="F32:F39" si="16">IF(E32,E32/$E$41,"")</f>
        <v/>
      </c>
      <c r="J32" s="135" t="s">
        <v>3</v>
      </c>
      <c r="K32" s="136"/>
      <c r="L32" s="57">
        <f>B22</f>
        <v>2</v>
      </c>
      <c r="M32" s="8">
        <f t="shared" ref="M32:M37" si="17">IF(L32,L32/$L$38,"")</f>
        <v>0.10526315789473684</v>
      </c>
      <c r="N32" s="58">
        <f>D22</f>
        <v>6919</v>
      </c>
      <c r="O32" s="58">
        <f>E22</f>
        <v>8371.99</v>
      </c>
      <c r="P32" s="59">
        <f t="shared" ref="P32:P37" si="18">IF(O32,O32/$O$38,"")</f>
        <v>9.5611558962492293E-2</v>
      </c>
    </row>
    <row r="33" spans="1:33" s="25" customFormat="1" ht="29.95" customHeight="1" x14ac:dyDescent="0.25">
      <c r="A33" s="43" t="s">
        <v>18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ref="E33:E40" si="19">E14+J14+O14+T14+AD14+Y14</f>
        <v>0</v>
      </c>
      <c r="F33" s="21" t="str">
        <f t="shared" si="16"/>
        <v/>
      </c>
      <c r="J33" s="131" t="s">
        <v>1</v>
      </c>
      <c r="K33" s="132"/>
      <c r="L33" s="60">
        <f>G22</f>
        <v>17</v>
      </c>
      <c r="M33" s="8">
        <f t="shared" si="17"/>
        <v>0.89473684210526316</v>
      </c>
      <c r="N33" s="61">
        <f>I22</f>
        <v>65446.727272727272</v>
      </c>
      <c r="O33" s="61">
        <f>J22</f>
        <v>79190.539999999994</v>
      </c>
      <c r="P33" s="59">
        <f t="shared" si="18"/>
        <v>0.9043884410375076</v>
      </c>
    </row>
    <row r="34" spans="1:33" ht="29.95" customHeight="1" x14ac:dyDescent="0.25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9"/>
        <v>0</v>
      </c>
      <c r="F34" s="21" t="str">
        <f t="shared" si="16"/>
        <v/>
      </c>
      <c r="G34" s="25"/>
      <c r="J34" s="131" t="s">
        <v>2</v>
      </c>
      <c r="K34" s="132"/>
      <c r="L34" s="60">
        <f>L22</f>
        <v>0</v>
      </c>
      <c r="M34" s="8" t="str">
        <f t="shared" si="17"/>
        <v/>
      </c>
      <c r="N34" s="61">
        <f>N22</f>
        <v>0</v>
      </c>
      <c r="O34" s="61">
        <f>O22</f>
        <v>0</v>
      </c>
      <c r="P34" s="59" t="str">
        <f t="shared" si="18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25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9"/>
        <v>0</v>
      </c>
      <c r="F35" s="21" t="str">
        <f t="shared" si="16"/>
        <v/>
      </c>
      <c r="G35" s="25"/>
      <c r="J35" s="131" t="s">
        <v>33</v>
      </c>
      <c r="K35" s="132"/>
      <c r="L35" s="60">
        <f>Q22</f>
        <v>0</v>
      </c>
      <c r="M35" s="8" t="str">
        <f t="shared" si="17"/>
        <v/>
      </c>
      <c r="N35" s="61">
        <f>S22</f>
        <v>0</v>
      </c>
      <c r="O35" s="61">
        <f>T22</f>
        <v>0</v>
      </c>
      <c r="P35" s="59" t="str">
        <f t="shared" si="18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x14ac:dyDescent="0.3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9"/>
        <v>0</v>
      </c>
      <c r="F36" s="21" t="str">
        <f t="shared" si="16"/>
        <v/>
      </c>
      <c r="G36" s="25"/>
      <c r="J36" s="131" t="s">
        <v>5</v>
      </c>
      <c r="K36" s="132"/>
      <c r="L36" s="60">
        <f>V22</f>
        <v>0</v>
      </c>
      <c r="M36" s="8" t="str">
        <f t="shared" si="17"/>
        <v/>
      </c>
      <c r="N36" s="61">
        <f>X22</f>
        <v>0</v>
      </c>
      <c r="O36" s="61">
        <f>Y22</f>
        <v>0</v>
      </c>
      <c r="P36" s="59" t="str">
        <f t="shared" si="18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4" t="s">
        <v>32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>E18+J18+O18+T18+AD18+Y18</f>
        <v>0</v>
      </c>
      <c r="F37" s="21" t="str">
        <f t="shared" si="16"/>
        <v/>
      </c>
      <c r="G37" s="25"/>
      <c r="J37" s="131" t="s">
        <v>4</v>
      </c>
      <c r="K37" s="132"/>
      <c r="L37" s="60">
        <f>AA22</f>
        <v>0</v>
      </c>
      <c r="M37" s="8" t="str">
        <f t="shared" si="17"/>
        <v/>
      </c>
      <c r="N37" s="61">
        <f>AC22</f>
        <v>0</v>
      </c>
      <c r="O37" s="61">
        <f>AD22</f>
        <v>0</v>
      </c>
      <c r="P37" s="59" t="str">
        <f t="shared" si="18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thickBot="1" x14ac:dyDescent="0.35">
      <c r="A38" s="44" t="s">
        <v>28</v>
      </c>
      <c r="B38" s="12">
        <f t="shared" si="13"/>
        <v>0</v>
      </c>
      <c r="C38" s="8" t="str">
        <f t="shared" si="14"/>
        <v/>
      </c>
      <c r="D38" s="13">
        <f t="shared" si="15"/>
        <v>0</v>
      </c>
      <c r="E38" s="23">
        <f t="shared" si="19"/>
        <v>0</v>
      </c>
      <c r="F38" s="21" t="str">
        <f t="shared" si="16"/>
        <v/>
      </c>
      <c r="G38" s="25"/>
      <c r="J38" s="133" t="s">
        <v>0</v>
      </c>
      <c r="K38" s="134"/>
      <c r="L38" s="84">
        <f>SUM(L32:L37)</f>
        <v>19</v>
      </c>
      <c r="M38" s="17">
        <f>SUM(M32:M37)</f>
        <v>1</v>
      </c>
      <c r="N38" s="85">
        <f>SUM(N32:N37)</f>
        <v>72365.727272727265</v>
      </c>
      <c r="O38" s="86">
        <f>SUM(O32:O37)</f>
        <v>87562.53</v>
      </c>
      <c r="P38" s="87">
        <f>SUM(P32:P37)</f>
        <v>0.99999999999999989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5" t="s">
        <v>29</v>
      </c>
      <c r="B39" s="12">
        <f t="shared" si="13"/>
        <v>19</v>
      </c>
      <c r="C39" s="8">
        <f t="shared" si="14"/>
        <v>1</v>
      </c>
      <c r="D39" s="13">
        <f t="shared" si="15"/>
        <v>72365.727272727265</v>
      </c>
      <c r="E39" s="23">
        <f t="shared" si="19"/>
        <v>87562.53</v>
      </c>
      <c r="F39" s="21">
        <f t="shared" si="16"/>
        <v>1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29.95" customHeight="1" x14ac:dyDescent="0.3">
      <c r="A40" s="81" t="s">
        <v>40</v>
      </c>
      <c r="B40" s="12">
        <f t="shared" si="13"/>
        <v>0</v>
      </c>
      <c r="C40" s="8" t="str">
        <f t="shared" ref="C40" si="20">IF(B40,B40/$B$41,"")</f>
        <v/>
      </c>
      <c r="D40" s="13">
        <f t="shared" si="15"/>
        <v>0</v>
      </c>
      <c r="E40" s="14">
        <f t="shared" si="19"/>
        <v>0</v>
      </c>
      <c r="F40" s="21" t="str">
        <f t="shared" ref="F40" si="2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29.95" customHeight="1" thickBot="1" x14ac:dyDescent="0.35">
      <c r="A41" s="64" t="s">
        <v>0</v>
      </c>
      <c r="B41" s="16">
        <f>SUM(B32:B40)</f>
        <v>19</v>
      </c>
      <c r="C41" s="17">
        <f>SUM(C32:C40)</f>
        <v>1</v>
      </c>
      <c r="D41" s="18">
        <f>SUM(D32:D40)</f>
        <v>72365.727272727265</v>
      </c>
      <c r="E41" s="18">
        <f>SUM(E32:E40)</f>
        <v>87562.53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6:K36"/>
    <mergeCell ref="J38:K38"/>
    <mergeCell ref="J32:K32"/>
    <mergeCell ref="J33:K33"/>
    <mergeCell ref="J34:K34"/>
    <mergeCell ref="J35:K35"/>
    <mergeCell ref="J37:K37"/>
    <mergeCell ref="B10:AE10"/>
    <mergeCell ref="B11:F11"/>
    <mergeCell ref="G11:K11"/>
    <mergeCell ref="Q11:U11"/>
    <mergeCell ref="AA11:AE11"/>
    <mergeCell ref="V11:Z11"/>
    <mergeCell ref="A29:A31"/>
    <mergeCell ref="L11:P11"/>
    <mergeCell ref="L29:P30"/>
    <mergeCell ref="J29:K31"/>
    <mergeCell ref="A11:A12"/>
    <mergeCell ref="A25:H25"/>
    <mergeCell ref="B29:F30"/>
    <mergeCell ref="A24:Q24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2:M35 C37:C39 C32:C36 M36:M37 C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16" zoomScale="80" zoomScaleNormal="80" workbookViewId="0">
      <selection activeCell="J20" sqref="J20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36</v>
      </c>
      <c r="B7" s="31" t="s">
        <v>43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13" t="s">
        <v>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</row>
    <row r="11" spans="1:31" ht="29.95" customHeight="1" thickBot="1" x14ac:dyDescent="0.35">
      <c r="A11" s="106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33</v>
      </c>
      <c r="R11" s="123"/>
      <c r="S11" s="123"/>
      <c r="T11" s="123"/>
      <c r="U11" s="124"/>
      <c r="V11" s="128" t="s">
        <v>5</v>
      </c>
      <c r="W11" s="129"/>
      <c r="X11" s="129"/>
      <c r="Y11" s="129"/>
      <c r="Z11" s="130"/>
      <c r="AA11" s="125" t="s">
        <v>4</v>
      </c>
      <c r="AB11" s="126"/>
      <c r="AC11" s="126"/>
      <c r="AD11" s="126"/>
      <c r="AE11" s="127"/>
    </row>
    <row r="12" spans="1:31" ht="38.950000000000003" customHeight="1" thickBot="1" x14ac:dyDescent="0.35">
      <c r="A12" s="107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0" si="2">IF(G13,G13/$G$22,"")</f>
        <v/>
      </c>
      <c r="I13" s="4"/>
      <c r="J13" s="5"/>
      <c r="K13" s="21" t="str">
        <f t="shared" ref="K13:K20" si="3">IF(J13,J13/$J$22,"")</f>
        <v/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12</v>
      </c>
      <c r="H20" s="66">
        <f t="shared" si="2"/>
        <v>1</v>
      </c>
      <c r="I20" s="69">
        <f>J20/1.21</f>
        <v>99448.727272727265</v>
      </c>
      <c r="J20" s="70">
        <v>120332.95999999999</v>
      </c>
      <c r="K20" s="67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.049999999999997" customHeight="1" thickBot="1" x14ac:dyDescent="0.3">
      <c r="A22" s="83" t="s">
        <v>0</v>
      </c>
      <c r="B22" s="16">
        <f t="shared" ref="B22:AE22" si="22">SUM(B13:B21)</f>
        <v>0</v>
      </c>
      <c r="C22" s="17">
        <f t="shared" si="22"/>
        <v>0</v>
      </c>
      <c r="D22" s="18">
        <f t="shared" si="22"/>
        <v>0</v>
      </c>
      <c r="E22" s="18">
        <f t="shared" si="22"/>
        <v>0</v>
      </c>
      <c r="F22" s="19">
        <f t="shared" si="22"/>
        <v>0</v>
      </c>
      <c r="G22" s="16">
        <f t="shared" si="22"/>
        <v>12</v>
      </c>
      <c r="H22" s="17">
        <f t="shared" si="22"/>
        <v>1</v>
      </c>
      <c r="I22" s="18">
        <f t="shared" si="22"/>
        <v>99448.727272727265</v>
      </c>
      <c r="J22" s="18">
        <f t="shared" si="22"/>
        <v>120332.95999999999</v>
      </c>
      <c r="K22" s="19">
        <f t="shared" si="22"/>
        <v>1</v>
      </c>
      <c r="L22" s="16">
        <f t="shared" si="22"/>
        <v>0</v>
      </c>
      <c r="M22" s="17">
        <f t="shared" si="22"/>
        <v>0</v>
      </c>
      <c r="N22" s="18">
        <f t="shared" si="22"/>
        <v>0</v>
      </c>
      <c r="O22" s="18">
        <f t="shared" si="22"/>
        <v>0</v>
      </c>
      <c r="P22" s="19">
        <f t="shared" si="22"/>
        <v>0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850000000000001" customHeight="1" x14ac:dyDescent="0.25">
      <c r="B23" s="26"/>
      <c r="H23" s="26"/>
      <c r="N23" s="26"/>
    </row>
    <row r="24" spans="1:31" s="48" customFormat="1" ht="47.95" customHeight="1" x14ac:dyDescent="0.3">
      <c r="A24" s="112" t="s">
        <v>49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3">
      <c r="A25" s="108" t="s">
        <v>34</v>
      </c>
      <c r="B25" s="108"/>
      <c r="C25" s="108"/>
      <c r="D25" s="108"/>
      <c r="E25" s="108"/>
      <c r="F25" s="108"/>
      <c r="G25" s="108"/>
      <c r="H25" s="108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customHeigh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89" t="s">
        <v>10</v>
      </c>
      <c r="B29" s="94" t="s">
        <v>17</v>
      </c>
      <c r="C29" s="95"/>
      <c r="D29" s="95"/>
      <c r="E29" s="95"/>
      <c r="F29" s="96"/>
      <c r="G29" s="25"/>
      <c r="J29" s="100" t="s">
        <v>15</v>
      </c>
      <c r="K29" s="101"/>
      <c r="L29" s="94" t="s">
        <v>16</v>
      </c>
      <c r="M29" s="95"/>
      <c r="N29" s="95"/>
      <c r="O29" s="95"/>
      <c r="P29" s="96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90"/>
      <c r="B30" s="109"/>
      <c r="C30" s="110"/>
      <c r="D30" s="110"/>
      <c r="E30" s="110"/>
      <c r="F30" s="111"/>
      <c r="G30" s="25"/>
      <c r="J30" s="102"/>
      <c r="K30" s="103"/>
      <c r="L30" s="97"/>
      <c r="M30" s="98"/>
      <c r="N30" s="98"/>
      <c r="O30" s="98"/>
      <c r="P30" s="99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5">
      <c r="A31" s="91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4"/>
      <c r="K31" s="105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29.95" customHeight="1" x14ac:dyDescent="0.25">
      <c r="A32" s="41" t="s">
        <v>25</v>
      </c>
      <c r="B32" s="9">
        <f t="shared" ref="B32:B40" si="23">B13+G13+L13+Q13+AA13+V13</f>
        <v>0</v>
      </c>
      <c r="C32" s="8" t="str">
        <f t="shared" ref="C32:C40" si="24">IF(B32,B32/$B$41,"")</f>
        <v/>
      </c>
      <c r="D32" s="10">
        <f t="shared" ref="D32:D40" si="25">D13+I13+N13+S13+AC13+X13</f>
        <v>0</v>
      </c>
      <c r="E32" s="11">
        <f t="shared" ref="E32:E40" si="26">E13+J13+O13+T13+AD13+Y13</f>
        <v>0</v>
      </c>
      <c r="F32" s="21" t="str">
        <f t="shared" ref="F32:F40" si="27">IF(E32,E32/$E$41,"")</f>
        <v/>
      </c>
      <c r="J32" s="135" t="s">
        <v>3</v>
      </c>
      <c r="K32" s="136"/>
      <c r="L32" s="57">
        <f>B22</f>
        <v>0</v>
      </c>
      <c r="M32" s="8" t="str">
        <f t="shared" ref="M32:M37" si="28">IF(L32,L32/$L$38,"")</f>
        <v/>
      </c>
      <c r="N32" s="58">
        <f>D22</f>
        <v>0</v>
      </c>
      <c r="O32" s="58">
        <f>E22</f>
        <v>0</v>
      </c>
      <c r="P32" s="59" t="str">
        <f t="shared" ref="P32:P37" si="29">IF(O32,O32/$O$38,"")</f>
        <v/>
      </c>
    </row>
    <row r="33" spans="1:33" s="25" customFormat="1" ht="29.95" customHeight="1" x14ac:dyDescent="0.25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131" t="s">
        <v>1</v>
      </c>
      <c r="K33" s="132"/>
      <c r="L33" s="60">
        <f>G22</f>
        <v>12</v>
      </c>
      <c r="M33" s="8">
        <f t="shared" si="28"/>
        <v>1</v>
      </c>
      <c r="N33" s="61">
        <f>I22</f>
        <v>99448.727272727265</v>
      </c>
      <c r="O33" s="61">
        <f>J22</f>
        <v>120332.95999999999</v>
      </c>
      <c r="P33" s="59">
        <f t="shared" si="29"/>
        <v>1</v>
      </c>
    </row>
    <row r="34" spans="1:33" ht="29.95" customHeight="1" x14ac:dyDescent="0.25">
      <c r="A34" s="43" t="s">
        <v>19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G34" s="25"/>
      <c r="J34" s="131" t="s">
        <v>2</v>
      </c>
      <c r="K34" s="132"/>
      <c r="L34" s="60">
        <f>L22</f>
        <v>0</v>
      </c>
      <c r="M34" s="8" t="str">
        <f t="shared" si="28"/>
        <v/>
      </c>
      <c r="N34" s="61">
        <f>N22</f>
        <v>0</v>
      </c>
      <c r="O34" s="61">
        <f>O22</f>
        <v>0</v>
      </c>
      <c r="P34" s="59" t="str">
        <f t="shared" si="29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25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131" t="s">
        <v>33</v>
      </c>
      <c r="K35" s="132"/>
      <c r="L35" s="60">
        <f>Q22</f>
        <v>0</v>
      </c>
      <c r="M35" s="8" t="str">
        <f t="shared" si="28"/>
        <v/>
      </c>
      <c r="N35" s="61">
        <f>S22</f>
        <v>0</v>
      </c>
      <c r="O35" s="61">
        <f>T22</f>
        <v>0</v>
      </c>
      <c r="P35" s="59" t="str">
        <f t="shared" si="2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x14ac:dyDescent="0.3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131" t="s">
        <v>5</v>
      </c>
      <c r="K36" s="132"/>
      <c r="L36" s="60">
        <f>V22</f>
        <v>0</v>
      </c>
      <c r="M36" s="8" t="str">
        <f t="shared" si="28"/>
        <v/>
      </c>
      <c r="N36" s="61">
        <f>X22</f>
        <v>0</v>
      </c>
      <c r="O36" s="61">
        <f>Y22</f>
        <v>0</v>
      </c>
      <c r="P36" s="59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4" t="s">
        <v>32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131" t="s">
        <v>4</v>
      </c>
      <c r="K37" s="132"/>
      <c r="L37" s="60">
        <f>AA22</f>
        <v>0</v>
      </c>
      <c r="M37" s="8" t="str">
        <f t="shared" si="28"/>
        <v/>
      </c>
      <c r="N37" s="61">
        <f>AC22</f>
        <v>0</v>
      </c>
      <c r="O37" s="61">
        <f>AD22</f>
        <v>0</v>
      </c>
      <c r="P37" s="59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thickBot="1" x14ac:dyDescent="0.35">
      <c r="A38" s="44" t="s">
        <v>28</v>
      </c>
      <c r="B38" s="12">
        <f t="shared" si="23"/>
        <v>0</v>
      </c>
      <c r="C38" s="8" t="str">
        <f t="shared" si="24"/>
        <v/>
      </c>
      <c r="D38" s="13">
        <f t="shared" si="25"/>
        <v>0</v>
      </c>
      <c r="E38" s="23">
        <f t="shared" si="26"/>
        <v>0</v>
      </c>
      <c r="F38" s="21" t="str">
        <f t="shared" si="27"/>
        <v/>
      </c>
      <c r="G38" s="25"/>
      <c r="J38" s="133" t="s">
        <v>0</v>
      </c>
      <c r="K38" s="134"/>
      <c r="L38" s="84">
        <f>SUM(L32:L37)</f>
        <v>12</v>
      </c>
      <c r="M38" s="17">
        <f>SUM(M32:M37)</f>
        <v>1</v>
      </c>
      <c r="N38" s="85">
        <f>SUM(N32:N37)</f>
        <v>99448.727272727265</v>
      </c>
      <c r="O38" s="86">
        <f>SUM(O32:O37)</f>
        <v>120332.95999999999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5" t="s">
        <v>29</v>
      </c>
      <c r="B39" s="12">
        <f t="shared" si="23"/>
        <v>12</v>
      </c>
      <c r="C39" s="8">
        <f t="shared" si="24"/>
        <v>1</v>
      </c>
      <c r="D39" s="13">
        <f t="shared" si="25"/>
        <v>99448.727272727265</v>
      </c>
      <c r="E39" s="23">
        <f t="shared" si="26"/>
        <v>120332.95999999999</v>
      </c>
      <c r="F39" s="21">
        <f t="shared" si="27"/>
        <v>1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29.95" customHeight="1" x14ac:dyDescent="0.3">
      <c r="A40" s="81" t="s">
        <v>40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29.95" customHeight="1" thickBot="1" x14ac:dyDescent="0.35">
      <c r="A41" s="64" t="s">
        <v>0</v>
      </c>
      <c r="B41" s="16">
        <f>SUM(B32:B40)</f>
        <v>12</v>
      </c>
      <c r="C41" s="17">
        <f>SUM(C32:C40)</f>
        <v>1</v>
      </c>
      <c r="D41" s="18">
        <f>SUM(D32:D40)</f>
        <v>99448.727272727265</v>
      </c>
      <c r="E41" s="18">
        <f>SUM(E32:E40)</f>
        <v>120332.95999999999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7:K37"/>
    <mergeCell ref="J36:K36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zoomScale="85" zoomScaleNormal="85" workbookViewId="0">
      <selection activeCell="G43" sqref="G43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37</v>
      </c>
      <c r="B7" s="31" t="s">
        <v>44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0.149999999999999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13" t="s">
        <v>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</row>
    <row r="11" spans="1:31" ht="29.95" customHeight="1" thickBot="1" x14ac:dyDescent="0.35">
      <c r="A11" s="106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33</v>
      </c>
      <c r="R11" s="123"/>
      <c r="S11" s="123"/>
      <c r="T11" s="123"/>
      <c r="U11" s="124"/>
      <c r="V11" s="128" t="s">
        <v>5</v>
      </c>
      <c r="W11" s="129"/>
      <c r="X11" s="129"/>
      <c r="Y11" s="129"/>
      <c r="Z11" s="130"/>
      <c r="AA11" s="125" t="s">
        <v>4</v>
      </c>
      <c r="AB11" s="126"/>
      <c r="AC11" s="126"/>
      <c r="AD11" s="126"/>
      <c r="AE11" s="127"/>
    </row>
    <row r="12" spans="1:31" ht="38.950000000000003" customHeight="1" thickBot="1" x14ac:dyDescent="0.35">
      <c r="A12" s="107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>
        <v>1</v>
      </c>
      <c r="H13" s="20">
        <f t="shared" ref="H13:H20" si="2">IF(G13,G13/$G$22,"")</f>
        <v>0.33333333333333331</v>
      </c>
      <c r="I13" s="4">
        <f>J13/1.21</f>
        <v>17770.479338842975</v>
      </c>
      <c r="J13" s="5">
        <v>21502.28</v>
      </c>
      <c r="K13" s="21">
        <f t="shared" ref="K13:K20" si="3">IF(J13,J13/$J$22,"")</f>
        <v>0.7643026744202579</v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</v>
      </c>
      <c r="H20" s="66">
        <f t="shared" si="2"/>
        <v>0.66666666666666663</v>
      </c>
      <c r="I20" s="69">
        <f>J20/1.21</f>
        <v>5480.0991735537191</v>
      </c>
      <c r="J20" s="70">
        <v>6630.92</v>
      </c>
      <c r="K20" s="67">
        <f t="shared" si="3"/>
        <v>0.2356973255797421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.049999999999997" customHeight="1" thickBot="1" x14ac:dyDescent="0.35">
      <c r="A22" s="83" t="s">
        <v>0</v>
      </c>
      <c r="B22" s="16">
        <f t="shared" ref="B22:AE22" si="22">SUM(B13:B21)</f>
        <v>0</v>
      </c>
      <c r="C22" s="17">
        <f t="shared" si="22"/>
        <v>0</v>
      </c>
      <c r="D22" s="18">
        <f t="shared" si="22"/>
        <v>0</v>
      </c>
      <c r="E22" s="18">
        <f t="shared" si="22"/>
        <v>0</v>
      </c>
      <c r="F22" s="19">
        <f t="shared" si="22"/>
        <v>0</v>
      </c>
      <c r="G22" s="16">
        <f t="shared" si="22"/>
        <v>3</v>
      </c>
      <c r="H22" s="17">
        <f t="shared" si="22"/>
        <v>1</v>
      </c>
      <c r="I22" s="18">
        <f t="shared" si="22"/>
        <v>23250.578512396693</v>
      </c>
      <c r="J22" s="18">
        <f t="shared" si="22"/>
        <v>28133.199999999997</v>
      </c>
      <c r="K22" s="19">
        <f t="shared" si="22"/>
        <v>1</v>
      </c>
      <c r="L22" s="16">
        <f t="shared" si="22"/>
        <v>0</v>
      </c>
      <c r="M22" s="17">
        <f t="shared" si="22"/>
        <v>0</v>
      </c>
      <c r="N22" s="18">
        <f t="shared" si="22"/>
        <v>0</v>
      </c>
      <c r="O22" s="18">
        <f t="shared" si="22"/>
        <v>0</v>
      </c>
      <c r="P22" s="19">
        <f t="shared" si="22"/>
        <v>0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850000000000001" customHeight="1" x14ac:dyDescent="0.3">
      <c r="B23" s="26"/>
      <c r="H23" s="26"/>
      <c r="N23" s="26"/>
    </row>
    <row r="24" spans="1:31" s="48" customFormat="1" ht="47.95" customHeight="1" x14ac:dyDescent="0.3">
      <c r="A24" s="112" t="s">
        <v>49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3">
      <c r="A25" s="108" t="s">
        <v>34</v>
      </c>
      <c r="B25" s="108"/>
      <c r="C25" s="108"/>
      <c r="D25" s="108"/>
      <c r="E25" s="108"/>
      <c r="F25" s="108"/>
      <c r="G25" s="108"/>
      <c r="H25" s="108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customHeigh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89" t="s">
        <v>10</v>
      </c>
      <c r="B29" s="94" t="s">
        <v>17</v>
      </c>
      <c r="C29" s="95"/>
      <c r="D29" s="95"/>
      <c r="E29" s="95"/>
      <c r="F29" s="96"/>
      <c r="G29" s="25"/>
      <c r="J29" s="100" t="s">
        <v>15</v>
      </c>
      <c r="K29" s="101"/>
      <c r="L29" s="94" t="s">
        <v>16</v>
      </c>
      <c r="M29" s="95"/>
      <c r="N29" s="95"/>
      <c r="O29" s="95"/>
      <c r="P29" s="96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90"/>
      <c r="B30" s="109"/>
      <c r="C30" s="110"/>
      <c r="D30" s="110"/>
      <c r="E30" s="110"/>
      <c r="F30" s="111"/>
      <c r="G30" s="25"/>
      <c r="J30" s="102"/>
      <c r="K30" s="103"/>
      <c r="L30" s="97"/>
      <c r="M30" s="98"/>
      <c r="N30" s="98"/>
      <c r="O30" s="98"/>
      <c r="P30" s="99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5">
      <c r="A31" s="91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4"/>
      <c r="K31" s="105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29.95" customHeight="1" x14ac:dyDescent="0.3">
      <c r="A32" s="41" t="s">
        <v>25</v>
      </c>
      <c r="B32" s="9">
        <f t="shared" ref="B32:B40" si="23">B13+G13+L13+Q13+AA13+V13</f>
        <v>1</v>
      </c>
      <c r="C32" s="8">
        <f t="shared" ref="C32:C39" si="24">IF(B32,B32/$B$41,"")</f>
        <v>0.33333333333333331</v>
      </c>
      <c r="D32" s="10">
        <f t="shared" ref="D32:D40" si="25">D13+I13+N13+S13+AC13+X13</f>
        <v>17770.479338842975</v>
      </c>
      <c r="E32" s="11">
        <f t="shared" ref="E32:E40" si="26">E13+J13+O13+T13+AD13+Y13</f>
        <v>21502.28</v>
      </c>
      <c r="F32" s="21">
        <f t="shared" ref="F32:F39" si="27">IF(E32,E32/$E$41,"")</f>
        <v>0.7643026744202579</v>
      </c>
      <c r="J32" s="135" t="s">
        <v>3</v>
      </c>
      <c r="K32" s="136"/>
      <c r="L32" s="57">
        <f>B22</f>
        <v>0</v>
      </c>
      <c r="M32" s="8" t="str">
        <f>IF(L32,L32/$L$38,"")</f>
        <v/>
      </c>
      <c r="N32" s="58">
        <f>D22</f>
        <v>0</v>
      </c>
      <c r="O32" s="58">
        <f>E22</f>
        <v>0</v>
      </c>
      <c r="P32" s="59" t="str">
        <f>IF(O32,O32/$O$38,"")</f>
        <v/>
      </c>
    </row>
    <row r="33" spans="1:33" s="25" customFormat="1" ht="29.95" customHeight="1" x14ac:dyDescent="0.3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131" t="s">
        <v>1</v>
      </c>
      <c r="K33" s="132"/>
      <c r="L33" s="60">
        <f>G22</f>
        <v>3</v>
      </c>
      <c r="M33" s="8">
        <f>IF(L33,L33/$L$38,"")</f>
        <v>1</v>
      </c>
      <c r="N33" s="61">
        <f>I22</f>
        <v>23250.578512396693</v>
      </c>
      <c r="O33" s="61">
        <f>J22</f>
        <v>28133.199999999997</v>
      </c>
      <c r="P33" s="59">
        <f>IF(O33,O33/$O$38,"")</f>
        <v>1</v>
      </c>
    </row>
    <row r="34" spans="1:33" ht="29.95" customHeight="1" x14ac:dyDescent="0.3">
      <c r="A34" s="43" t="s">
        <v>19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G34" s="25"/>
      <c r="J34" s="131" t="s">
        <v>2</v>
      </c>
      <c r="K34" s="132"/>
      <c r="L34" s="60">
        <f>L22</f>
        <v>0</v>
      </c>
      <c r="M34" s="8" t="str">
        <f>IF(L34,L34/$L$38,"")</f>
        <v/>
      </c>
      <c r="N34" s="61">
        <f>N22</f>
        <v>0</v>
      </c>
      <c r="O34" s="61">
        <f>O22</f>
        <v>0</v>
      </c>
      <c r="P34" s="59" t="str">
        <f>IF(O34,O34/$O$38,"")</f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3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131" t="s">
        <v>33</v>
      </c>
      <c r="K35" s="132"/>
      <c r="L35" s="60">
        <f>Q22</f>
        <v>0</v>
      </c>
      <c r="M35" s="8" t="str">
        <f>IF(L35,L35/$L$38,"")</f>
        <v/>
      </c>
      <c r="N35" s="61">
        <f>S22</f>
        <v>0</v>
      </c>
      <c r="O35" s="61">
        <f>T22</f>
        <v>0</v>
      </c>
      <c r="P35" s="59" t="str">
        <f>IF(O35,O35/$O$38,"")</f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x14ac:dyDescent="0.3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131" t="s">
        <v>5</v>
      </c>
      <c r="K36" s="132"/>
      <c r="L36" s="60">
        <f>V22</f>
        <v>0</v>
      </c>
      <c r="M36" s="8" t="str">
        <f>IF(L36,L36/$L$38,"")</f>
        <v/>
      </c>
      <c r="N36" s="61">
        <f>X22</f>
        <v>0</v>
      </c>
      <c r="O36" s="61">
        <f>Y22</f>
        <v>0</v>
      </c>
      <c r="P36" s="59" t="str">
        <f>IF(O36,O36/$O$38,"")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4" t="s">
        <v>32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131" t="s">
        <v>4</v>
      </c>
      <c r="K37" s="132"/>
      <c r="L37" s="60">
        <f>AA22</f>
        <v>0</v>
      </c>
      <c r="M37" s="8" t="str">
        <f t="shared" ref="M37" si="28">IF(L37,L37/$L$38,"")</f>
        <v/>
      </c>
      <c r="N37" s="61">
        <f>AC22</f>
        <v>0</v>
      </c>
      <c r="O37" s="61">
        <f>AD22</f>
        <v>0</v>
      </c>
      <c r="P37" s="59" t="str">
        <f t="shared" ref="P37" si="29">IF(O37,O37/$O$38,"")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thickBot="1" x14ac:dyDescent="0.35">
      <c r="A38" s="44" t="s">
        <v>28</v>
      </c>
      <c r="B38" s="12">
        <f t="shared" si="23"/>
        <v>0</v>
      </c>
      <c r="C38" s="8" t="str">
        <f t="shared" si="24"/>
        <v/>
      </c>
      <c r="D38" s="13">
        <f t="shared" si="25"/>
        <v>0</v>
      </c>
      <c r="E38" s="23">
        <f t="shared" si="26"/>
        <v>0</v>
      </c>
      <c r="F38" s="21" t="str">
        <f t="shared" si="27"/>
        <v/>
      </c>
      <c r="G38" s="25"/>
      <c r="J38" s="133" t="s">
        <v>0</v>
      </c>
      <c r="K38" s="134"/>
      <c r="L38" s="84">
        <f>SUM(L32:L37)</f>
        <v>3</v>
      </c>
      <c r="M38" s="17">
        <f>SUM(M32:M37)</f>
        <v>1</v>
      </c>
      <c r="N38" s="85">
        <f>SUM(N32:N37)</f>
        <v>23250.578512396693</v>
      </c>
      <c r="O38" s="86">
        <f>SUM(O32:O37)</f>
        <v>28133.199999999997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5" t="s">
        <v>29</v>
      </c>
      <c r="B39" s="12">
        <f t="shared" si="23"/>
        <v>2</v>
      </c>
      <c r="C39" s="8">
        <f t="shared" si="24"/>
        <v>0.66666666666666663</v>
      </c>
      <c r="D39" s="13">
        <f t="shared" si="25"/>
        <v>5480.0991735537191</v>
      </c>
      <c r="E39" s="23">
        <f t="shared" si="26"/>
        <v>6630.92</v>
      </c>
      <c r="F39" s="21">
        <f t="shared" si="27"/>
        <v>0.2356973255797421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29.95" customHeight="1" x14ac:dyDescent="0.3">
      <c r="A40" s="81" t="s">
        <v>40</v>
      </c>
      <c r="B40" s="12">
        <f t="shared" si="23"/>
        <v>0</v>
      </c>
      <c r="C40" s="8" t="str">
        <f t="shared" ref="C40" si="30">IF(B40,B40/$B$41,"")</f>
        <v/>
      </c>
      <c r="D40" s="13">
        <f t="shared" si="25"/>
        <v>0</v>
      </c>
      <c r="E40" s="14">
        <f t="shared" si="26"/>
        <v>0</v>
      </c>
      <c r="F40" s="21" t="str">
        <f t="shared" ref="F40" si="3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29.95" customHeight="1" thickBot="1" x14ac:dyDescent="0.35">
      <c r="A41" s="64" t="s">
        <v>0</v>
      </c>
      <c r="B41" s="16">
        <f>SUM(B32:B40)</f>
        <v>3</v>
      </c>
      <c r="C41" s="17">
        <f>SUM(C32:C40)</f>
        <v>1</v>
      </c>
      <c r="D41" s="18">
        <f>SUM(D32:D40)</f>
        <v>23250.578512396693</v>
      </c>
      <c r="E41" s="18">
        <f>SUM(E32:E40)</f>
        <v>28133.199999999997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6:K36"/>
    <mergeCell ref="J37:K37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9 M32:M35 C32:C38 M36:M37 C4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abSelected="1" zoomScale="85" zoomScaleNormal="85" workbookViewId="0"/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45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13" t="s">
        <v>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</row>
    <row r="11" spans="1:31" ht="29.95" customHeight="1" thickBot="1" x14ac:dyDescent="0.35">
      <c r="A11" s="106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33</v>
      </c>
      <c r="R11" s="123"/>
      <c r="S11" s="123"/>
      <c r="T11" s="123"/>
      <c r="U11" s="124"/>
      <c r="V11" s="128" t="s">
        <v>5</v>
      </c>
      <c r="W11" s="129"/>
      <c r="X11" s="129"/>
      <c r="Y11" s="129"/>
      <c r="Z11" s="130"/>
      <c r="AA11" s="125" t="s">
        <v>4</v>
      </c>
      <c r="AB11" s="126"/>
      <c r="AC11" s="126"/>
      <c r="AD11" s="126"/>
      <c r="AE11" s="127"/>
    </row>
    <row r="12" spans="1:31" ht="38.950000000000003" customHeight="1" thickBot="1" x14ac:dyDescent="0.35">
      <c r="A12" s="107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0" si="2">IF(G13,G13/$G$22,"")</f>
        <v/>
      </c>
      <c r="I13" s="4"/>
      <c r="J13" s="5"/>
      <c r="K13" s="21" t="str">
        <f t="shared" ref="K13:K20" si="3">IF(J13,J13/$J$22,"")</f>
        <v/>
      </c>
      <c r="L13" s="1"/>
      <c r="M13" s="20" t="str">
        <f>IF(L13,L13/$L$22,"")</f>
        <v/>
      </c>
      <c r="N13" s="4"/>
      <c r="O13" s="5"/>
      <c r="P13" s="21" t="str">
        <f>IF(O13,O13/$O$22,"")</f>
        <v/>
      </c>
      <c r="Q13" s="1"/>
      <c r="R13" s="20" t="str">
        <f t="shared" ref="R13:R20" si="4">IF(Q13,Q13/$Q$22,"")</f>
        <v/>
      </c>
      <c r="S13" s="4"/>
      <c r="T13" s="5"/>
      <c r="U13" s="21" t="str">
        <f t="shared" ref="U13:U21" si="5">IF(T13,T13/$T$22,"")</f>
        <v/>
      </c>
      <c r="V13" s="1"/>
      <c r="W13" s="20" t="str">
        <f t="shared" ref="W13:W20" si="6">IF(V13,V13/$V$22,"")</f>
        <v/>
      </c>
      <c r="X13" s="4"/>
      <c r="Y13" s="5"/>
      <c r="Z13" s="21" t="str">
        <f t="shared" ref="Z13:Z20" si="7">IF(Y13,Y13/$Y$22,"")</f>
        <v/>
      </c>
      <c r="AA13" s="1"/>
      <c r="AB13" s="20" t="str">
        <f t="shared" ref="AB13:AB20" si="8">IF(AA13,AA13/$AA$22,"")</f>
        <v/>
      </c>
      <c r="AC13" s="4"/>
      <c r="AD13" s="5"/>
      <c r="AE13" s="21" t="str">
        <f t="shared" ref="AE13:AE20" si="9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IF(L14,L14/$L$22,"")</f>
        <v/>
      </c>
      <c r="N14" s="6"/>
      <c r="O14" s="7"/>
      <c r="P14" s="21" t="str">
        <f>IF(O14,O14/$O$22,"")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IF(L15,L15/$L$22,"")</f>
        <v/>
      </c>
      <c r="N15" s="6"/>
      <c r="O15" s="7"/>
      <c r="P15" s="21" t="str">
        <f>IF(O15,O15/$O$22,"")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IF(L16,L16/$L$22,"")</f>
        <v/>
      </c>
      <c r="N16" s="6"/>
      <c r="O16" s="7"/>
      <c r="P16" s="21" t="str">
        <f>IF(O16,O16/$O$22,"")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IF(L18,L18/$L$22,"")</f>
        <v/>
      </c>
      <c r="N18" s="69"/>
      <c r="O18" s="70"/>
      <c r="P18" s="67" t="str">
        <f>IF(O18,O18/$O$22,"")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IF(L19,L19/$L$22,"")</f>
        <v/>
      </c>
      <c r="N19" s="6"/>
      <c r="O19" s="7"/>
      <c r="P19" s="21" t="str">
        <f>IF(O19,O19/$O$22,"")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25">
      <c r="A20" s="81" t="s">
        <v>29</v>
      </c>
      <c r="B20" s="68">
        <v>1</v>
      </c>
      <c r="C20" s="66">
        <f t="shared" si="0"/>
        <v>1</v>
      </c>
      <c r="D20" s="69">
        <f>E20/1.21</f>
        <v>3960.3305785123966</v>
      </c>
      <c r="E20" s="70">
        <v>4792</v>
      </c>
      <c r="F20" s="21">
        <f t="shared" si="1"/>
        <v>1</v>
      </c>
      <c r="G20" s="68">
        <v>7</v>
      </c>
      <c r="H20" s="66">
        <f t="shared" si="2"/>
        <v>1</v>
      </c>
      <c r="I20" s="69">
        <f>J20/1.21</f>
        <v>24899.545454545452</v>
      </c>
      <c r="J20" s="70">
        <f>34920.45-4792</f>
        <v>30128.449999999997</v>
      </c>
      <c r="K20" s="67">
        <f t="shared" si="3"/>
        <v>1</v>
      </c>
      <c r="L20" s="68"/>
      <c r="M20" s="66" t="str">
        <f>IF(L20,L20/$L$22,"")</f>
        <v/>
      </c>
      <c r="N20" s="69"/>
      <c r="O20" s="70"/>
      <c r="P20" s="67" t="str">
        <f>IF(O20,O20/$O$22,"")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0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1">IF(G21,G21/$G$22,"")</f>
        <v/>
      </c>
      <c r="I21" s="69"/>
      <c r="J21" s="70"/>
      <c r="K21" s="67" t="str">
        <f t="shared" ref="K21" si="12">IF(J21,J21/$J$22,"")</f>
        <v/>
      </c>
      <c r="L21" s="68"/>
      <c r="M21" s="66" t="str">
        <f t="shared" ref="M21" si="13">IF(L21,L21/$L$22,"")</f>
        <v/>
      </c>
      <c r="N21" s="69"/>
      <c r="O21" s="70"/>
      <c r="P21" s="67" t="str">
        <f t="shared" ref="P21" si="14">IF(O21,O21/$O$22,"")</f>
        <v/>
      </c>
      <c r="Q21" s="68"/>
      <c r="R21" s="66" t="str">
        <f t="shared" ref="R21" si="15">IF(Q21,Q21/$Q$22,"")</f>
        <v/>
      </c>
      <c r="S21" s="69"/>
      <c r="T21" s="70"/>
      <c r="U21" s="67" t="str">
        <f t="shared" si="5"/>
        <v/>
      </c>
      <c r="V21" s="68"/>
      <c r="W21" s="66" t="str">
        <f t="shared" ref="W21" si="16">IF(V21,V21/$V$22,"")</f>
        <v/>
      </c>
      <c r="X21" s="69"/>
      <c r="Y21" s="70"/>
      <c r="Z21" s="67" t="str">
        <f t="shared" ref="Z21" si="17">IF(Y21,Y21/$Y$22,"")</f>
        <v/>
      </c>
      <c r="AA21" s="68"/>
      <c r="AB21" s="20" t="str">
        <f t="shared" ref="AB21" si="18">IF(AA21,AA21/$AA$22,"")</f>
        <v/>
      </c>
      <c r="AC21" s="69"/>
      <c r="AD21" s="70"/>
      <c r="AE21" s="67" t="str">
        <f t="shared" ref="AE21" si="19">IF(AD21,AD21/$AD$22,"")</f>
        <v/>
      </c>
    </row>
    <row r="22" spans="1:31" ht="33.049999999999997" customHeight="1" thickBot="1" x14ac:dyDescent="0.3">
      <c r="A22" s="83" t="s">
        <v>0</v>
      </c>
      <c r="B22" s="16">
        <f t="shared" ref="B22:AE22" si="20">SUM(B13:B21)</f>
        <v>1</v>
      </c>
      <c r="C22" s="17">
        <f t="shared" si="20"/>
        <v>1</v>
      </c>
      <c r="D22" s="18">
        <f t="shared" si="20"/>
        <v>3960.3305785123966</v>
      </c>
      <c r="E22" s="18">
        <f t="shared" si="20"/>
        <v>4792</v>
      </c>
      <c r="F22" s="19">
        <f t="shared" si="20"/>
        <v>1</v>
      </c>
      <c r="G22" s="16">
        <f t="shared" si="20"/>
        <v>7</v>
      </c>
      <c r="H22" s="17">
        <f t="shared" si="20"/>
        <v>1</v>
      </c>
      <c r="I22" s="18">
        <f t="shared" si="20"/>
        <v>24899.545454545452</v>
      </c>
      <c r="J22" s="18">
        <f t="shared" si="20"/>
        <v>30128.449999999997</v>
      </c>
      <c r="K22" s="19">
        <f t="shared" si="20"/>
        <v>1</v>
      </c>
      <c r="L22" s="16">
        <f t="shared" si="20"/>
        <v>0</v>
      </c>
      <c r="M22" s="17">
        <f t="shared" si="20"/>
        <v>0</v>
      </c>
      <c r="N22" s="18">
        <f t="shared" si="20"/>
        <v>0</v>
      </c>
      <c r="O22" s="18">
        <f t="shared" si="20"/>
        <v>0</v>
      </c>
      <c r="P22" s="19">
        <f t="shared" si="20"/>
        <v>0</v>
      </c>
      <c r="Q22" s="16">
        <f t="shared" si="20"/>
        <v>0</v>
      </c>
      <c r="R22" s="17">
        <f t="shared" si="20"/>
        <v>0</v>
      </c>
      <c r="S22" s="18">
        <f t="shared" si="20"/>
        <v>0</v>
      </c>
      <c r="T22" s="18">
        <f t="shared" si="20"/>
        <v>0</v>
      </c>
      <c r="U22" s="19">
        <f t="shared" si="20"/>
        <v>0</v>
      </c>
      <c r="V22" s="16">
        <f t="shared" si="20"/>
        <v>0</v>
      </c>
      <c r="W22" s="17">
        <f t="shared" si="20"/>
        <v>0</v>
      </c>
      <c r="X22" s="18">
        <f t="shared" si="20"/>
        <v>0</v>
      </c>
      <c r="Y22" s="18">
        <f t="shared" si="20"/>
        <v>0</v>
      </c>
      <c r="Z22" s="19">
        <f t="shared" si="20"/>
        <v>0</v>
      </c>
      <c r="AA22" s="16">
        <f t="shared" si="20"/>
        <v>0</v>
      </c>
      <c r="AB22" s="17">
        <f t="shared" si="20"/>
        <v>0</v>
      </c>
      <c r="AC22" s="18">
        <f t="shared" si="20"/>
        <v>0</v>
      </c>
      <c r="AD22" s="18">
        <f t="shared" si="20"/>
        <v>0</v>
      </c>
      <c r="AE22" s="19">
        <f t="shared" si="20"/>
        <v>0</v>
      </c>
    </row>
    <row r="23" spans="1:31" s="25" customFormat="1" ht="18.850000000000001" customHeight="1" x14ac:dyDescent="0.25">
      <c r="B23" s="26"/>
      <c r="H23" s="26"/>
      <c r="N23" s="26"/>
    </row>
    <row r="24" spans="1:31" s="48" customFormat="1" ht="47.95" customHeight="1" x14ac:dyDescent="0.3">
      <c r="A24" s="112" t="s">
        <v>49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3">
      <c r="A25" s="108" t="s">
        <v>34</v>
      </c>
      <c r="B25" s="108"/>
      <c r="C25" s="108"/>
      <c r="D25" s="108"/>
      <c r="E25" s="108"/>
      <c r="F25" s="108"/>
      <c r="G25" s="108"/>
      <c r="H25" s="108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" customHeigh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89" t="s">
        <v>10</v>
      </c>
      <c r="B29" s="94" t="s">
        <v>17</v>
      </c>
      <c r="C29" s="95"/>
      <c r="D29" s="95"/>
      <c r="E29" s="95"/>
      <c r="F29" s="96"/>
      <c r="G29" s="25"/>
      <c r="J29" s="100" t="s">
        <v>15</v>
      </c>
      <c r="K29" s="101"/>
      <c r="L29" s="94" t="s">
        <v>16</v>
      </c>
      <c r="M29" s="95"/>
      <c r="N29" s="95"/>
      <c r="O29" s="95"/>
      <c r="P29" s="96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90"/>
      <c r="B30" s="109"/>
      <c r="C30" s="110"/>
      <c r="D30" s="110"/>
      <c r="E30" s="110"/>
      <c r="F30" s="111"/>
      <c r="G30" s="25"/>
      <c r="J30" s="102"/>
      <c r="K30" s="103"/>
      <c r="L30" s="97"/>
      <c r="M30" s="98"/>
      <c r="N30" s="98"/>
      <c r="O30" s="98"/>
      <c r="P30" s="99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5">
      <c r="A31" s="91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4"/>
      <c r="K31" s="105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29.95" customHeight="1" x14ac:dyDescent="0.25">
      <c r="A32" s="41" t="s">
        <v>25</v>
      </c>
      <c r="B32" s="9">
        <f t="shared" ref="B32:B40" si="21">B13+G13+L13+Q13+AA13+V13</f>
        <v>0</v>
      </c>
      <c r="C32" s="8" t="str">
        <f t="shared" ref="C32:C40" si="22">IF(B32,B32/$B$41,"")</f>
        <v/>
      </c>
      <c r="D32" s="10">
        <f t="shared" ref="D32:D40" si="23">D13+I13+N13+S13+AC13+X13</f>
        <v>0</v>
      </c>
      <c r="E32" s="11">
        <f t="shared" ref="E32:E40" si="24">E13+J13+O13+T13+AD13+Y13</f>
        <v>0</v>
      </c>
      <c r="F32" s="21" t="str">
        <f t="shared" ref="F32:F40" si="25">IF(E32,E32/$E$41,"")</f>
        <v/>
      </c>
      <c r="J32" s="135" t="s">
        <v>3</v>
      </c>
      <c r="K32" s="136"/>
      <c r="L32" s="57">
        <f>B22</f>
        <v>1</v>
      </c>
      <c r="M32" s="8">
        <f t="shared" ref="M32:M37" si="26">IF(L32,L32/$L$38,"")</f>
        <v>0.125</v>
      </c>
      <c r="N32" s="58">
        <f>D22</f>
        <v>3960.3305785123966</v>
      </c>
      <c r="O32" s="58">
        <f>E22</f>
        <v>4792</v>
      </c>
      <c r="P32" s="59">
        <f t="shared" ref="P32:P37" si="27">IF(O32,O32/$O$38,"")</f>
        <v>0.13722618122045965</v>
      </c>
    </row>
    <row r="33" spans="1:33" s="25" customFormat="1" ht="29.95" customHeight="1" x14ac:dyDescent="0.25">
      <c r="A33" s="43" t="s">
        <v>18</v>
      </c>
      <c r="B33" s="12">
        <f t="shared" si="21"/>
        <v>0</v>
      </c>
      <c r="C33" s="8" t="str">
        <f t="shared" si="22"/>
        <v/>
      </c>
      <c r="D33" s="13">
        <f t="shared" si="23"/>
        <v>0</v>
      </c>
      <c r="E33" s="14">
        <f t="shared" si="24"/>
        <v>0</v>
      </c>
      <c r="F33" s="21" t="str">
        <f t="shared" si="25"/>
        <v/>
      </c>
      <c r="J33" s="131" t="s">
        <v>1</v>
      </c>
      <c r="K33" s="132"/>
      <c r="L33" s="60">
        <f>G22</f>
        <v>7</v>
      </c>
      <c r="M33" s="8">
        <f t="shared" si="26"/>
        <v>0.875</v>
      </c>
      <c r="N33" s="61">
        <f>I22</f>
        <v>24899.545454545452</v>
      </c>
      <c r="O33" s="61">
        <f>J22</f>
        <v>30128.449999999997</v>
      </c>
      <c r="P33" s="59">
        <f t="shared" si="27"/>
        <v>0.86277381877954029</v>
      </c>
    </row>
    <row r="34" spans="1:33" ht="29.95" customHeight="1" x14ac:dyDescent="0.25">
      <c r="A34" s="43" t="s">
        <v>19</v>
      </c>
      <c r="B34" s="12">
        <f t="shared" si="21"/>
        <v>0</v>
      </c>
      <c r="C34" s="8" t="str">
        <f t="shared" si="22"/>
        <v/>
      </c>
      <c r="D34" s="13">
        <f t="shared" si="23"/>
        <v>0</v>
      </c>
      <c r="E34" s="14">
        <f t="shared" si="24"/>
        <v>0</v>
      </c>
      <c r="F34" s="21" t="str">
        <f t="shared" si="25"/>
        <v/>
      </c>
      <c r="G34" s="25"/>
      <c r="J34" s="131" t="s">
        <v>2</v>
      </c>
      <c r="K34" s="132"/>
      <c r="L34" s="60">
        <f>L22</f>
        <v>0</v>
      </c>
      <c r="M34" s="8" t="str">
        <f t="shared" si="26"/>
        <v/>
      </c>
      <c r="N34" s="61">
        <f>N22</f>
        <v>0</v>
      </c>
      <c r="O34" s="61">
        <f>O22</f>
        <v>0</v>
      </c>
      <c r="P34" s="59" t="str">
        <f t="shared" si="27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25">
      <c r="A35" s="43" t="s">
        <v>26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131" t="s">
        <v>33</v>
      </c>
      <c r="K35" s="132"/>
      <c r="L35" s="60">
        <f>Q22</f>
        <v>0</v>
      </c>
      <c r="M35" s="8" t="str">
        <f t="shared" si="26"/>
        <v/>
      </c>
      <c r="N35" s="61">
        <f>S22</f>
        <v>0</v>
      </c>
      <c r="O35" s="61">
        <f>T22</f>
        <v>0</v>
      </c>
      <c r="P35" s="59" t="str">
        <f t="shared" si="27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x14ac:dyDescent="0.3">
      <c r="A36" s="43" t="s">
        <v>27</v>
      </c>
      <c r="B36" s="15">
        <f t="shared" si="21"/>
        <v>0</v>
      </c>
      <c r="C36" s="8" t="str">
        <f t="shared" si="22"/>
        <v/>
      </c>
      <c r="D36" s="13">
        <f t="shared" si="23"/>
        <v>0</v>
      </c>
      <c r="E36" s="22">
        <f t="shared" si="24"/>
        <v>0</v>
      </c>
      <c r="F36" s="21" t="str">
        <f t="shared" si="25"/>
        <v/>
      </c>
      <c r="G36" s="25"/>
      <c r="J36" s="131" t="s">
        <v>5</v>
      </c>
      <c r="K36" s="132"/>
      <c r="L36" s="60">
        <f>V22</f>
        <v>0</v>
      </c>
      <c r="M36" s="8" t="str">
        <f t="shared" si="26"/>
        <v/>
      </c>
      <c r="N36" s="61">
        <f>X22</f>
        <v>0</v>
      </c>
      <c r="O36" s="61">
        <f>Y22</f>
        <v>0</v>
      </c>
      <c r="P36" s="59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4" t="s">
        <v>32</v>
      </c>
      <c r="B37" s="15">
        <f t="shared" si="21"/>
        <v>0</v>
      </c>
      <c r="C37" s="8" t="str">
        <f t="shared" si="22"/>
        <v/>
      </c>
      <c r="D37" s="13">
        <f t="shared" si="23"/>
        <v>0</v>
      </c>
      <c r="E37" s="22">
        <f t="shared" si="24"/>
        <v>0</v>
      </c>
      <c r="F37" s="21" t="str">
        <f t="shared" si="25"/>
        <v/>
      </c>
      <c r="G37" s="25"/>
      <c r="J37" s="131" t="s">
        <v>4</v>
      </c>
      <c r="K37" s="132"/>
      <c r="L37" s="60">
        <f>AA22</f>
        <v>0</v>
      </c>
      <c r="M37" s="8" t="str">
        <f t="shared" si="26"/>
        <v/>
      </c>
      <c r="N37" s="61">
        <f>AC22</f>
        <v>0</v>
      </c>
      <c r="O37" s="61">
        <f>AD22</f>
        <v>0</v>
      </c>
      <c r="P37" s="59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thickBot="1" x14ac:dyDescent="0.35">
      <c r="A38" s="44" t="s">
        <v>28</v>
      </c>
      <c r="B38" s="12">
        <f t="shared" si="21"/>
        <v>0</v>
      </c>
      <c r="C38" s="8" t="str">
        <f t="shared" si="22"/>
        <v/>
      </c>
      <c r="D38" s="13">
        <f t="shared" si="23"/>
        <v>0</v>
      </c>
      <c r="E38" s="23">
        <f t="shared" si="24"/>
        <v>0</v>
      </c>
      <c r="F38" s="21" t="str">
        <f t="shared" si="25"/>
        <v/>
      </c>
      <c r="G38" s="25"/>
      <c r="J38" s="133" t="s">
        <v>0</v>
      </c>
      <c r="K38" s="134"/>
      <c r="L38" s="84">
        <f>SUM(L32:L37)</f>
        <v>8</v>
      </c>
      <c r="M38" s="17">
        <f>SUM(M32:M37)</f>
        <v>1</v>
      </c>
      <c r="N38" s="85">
        <f>SUM(N32:N37)</f>
        <v>28859.876033057848</v>
      </c>
      <c r="O38" s="86">
        <f>SUM(O32:O37)</f>
        <v>34920.449999999997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5" t="s">
        <v>29</v>
      </c>
      <c r="B39" s="12">
        <f t="shared" si="21"/>
        <v>8</v>
      </c>
      <c r="C39" s="8">
        <f t="shared" si="22"/>
        <v>1</v>
      </c>
      <c r="D39" s="13">
        <f t="shared" si="23"/>
        <v>28859.876033057848</v>
      </c>
      <c r="E39" s="23">
        <f t="shared" si="24"/>
        <v>34920.449999999997</v>
      </c>
      <c r="F39" s="21">
        <f t="shared" si="25"/>
        <v>1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29.95" customHeight="1" x14ac:dyDescent="0.3">
      <c r="A40" s="81" t="s">
        <v>40</v>
      </c>
      <c r="B40" s="12">
        <f t="shared" si="21"/>
        <v>0</v>
      </c>
      <c r="C40" s="8" t="str">
        <f t="shared" si="22"/>
        <v/>
      </c>
      <c r="D40" s="13">
        <f t="shared" si="23"/>
        <v>0</v>
      </c>
      <c r="E40" s="14">
        <f t="shared" si="24"/>
        <v>0</v>
      </c>
      <c r="F40" s="21" t="str">
        <f t="shared" si="25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29.95" customHeight="1" thickBot="1" x14ac:dyDescent="0.35">
      <c r="A41" s="64" t="s">
        <v>0</v>
      </c>
      <c r="B41" s="16">
        <f>SUM(B32:B40)</f>
        <v>8</v>
      </c>
      <c r="C41" s="17">
        <f>SUM(C32:C40)</f>
        <v>1</v>
      </c>
      <c r="D41" s="18">
        <f>SUM(D32:D40)</f>
        <v>28859.876033057848</v>
      </c>
      <c r="E41" s="18">
        <f>SUM(E32:E40)</f>
        <v>34920.449999999997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7:K37"/>
    <mergeCell ref="J36:K36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3"/>
  <sheetViews>
    <sheetView showZeros="0" topLeftCell="A27" zoomScale="85" zoomScaleNormal="85" workbookViewId="0">
      <selection activeCell="E40" sqref="E40"/>
    </sheetView>
  </sheetViews>
  <sheetFormatPr defaultColWidth="9.109375" defaultRowHeight="15.05" x14ac:dyDescent="0.3"/>
  <cols>
    <col min="1" max="1" width="30.44140625" style="27" customWidth="1"/>
    <col min="2" max="2" width="11.109375" style="62" customWidth="1"/>
    <col min="3" max="3" width="10.5546875" style="27" customWidth="1"/>
    <col min="4" max="4" width="19.109375" style="27" customWidth="1"/>
    <col min="5" max="5" width="19.88671875" style="27" customWidth="1"/>
    <col min="6" max="6" width="11.44140625" style="27" customWidth="1"/>
    <col min="7" max="7" width="9.109375" style="27" customWidth="1"/>
    <col min="8" max="8" width="10.88671875" style="62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1093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8" customHeight="1" x14ac:dyDescent="0.3">
      <c r="A5" s="28" t="s">
        <v>35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47</v>
      </c>
      <c r="B7" s="31" t="s">
        <v>46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55" t="s">
        <v>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7"/>
    </row>
    <row r="11" spans="1:31" ht="29.95" customHeight="1" thickBot="1" x14ac:dyDescent="0.35">
      <c r="A11" s="158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33</v>
      </c>
      <c r="R11" s="123"/>
      <c r="S11" s="123"/>
      <c r="T11" s="123"/>
      <c r="U11" s="124"/>
      <c r="V11" s="125" t="s">
        <v>4</v>
      </c>
      <c r="W11" s="126"/>
      <c r="X11" s="126"/>
      <c r="Y11" s="126"/>
      <c r="Z11" s="127"/>
      <c r="AA11" s="128" t="s">
        <v>5</v>
      </c>
      <c r="AB11" s="129"/>
      <c r="AC11" s="129"/>
      <c r="AD11" s="129"/>
      <c r="AE11" s="130"/>
    </row>
    <row r="12" spans="1:31" ht="38.950000000000003" customHeight="1" thickBot="1" x14ac:dyDescent="0.35">
      <c r="A12" s="159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'1T'!B13+'2T'!B13+'3T'!B13+'4T'!B13</f>
        <v>0</v>
      </c>
      <c r="C13" s="20" t="str">
        <f t="shared" ref="C13:C21" si="0">IF(B13,B13/$B$22,"")</f>
        <v/>
      </c>
      <c r="D13" s="10">
        <f>'1T'!D13+'2T'!D13+'3T'!D13+'4T'!D13</f>
        <v>0</v>
      </c>
      <c r="E13" s="10">
        <f>'1T'!E13+'2T'!E13+'3T'!E13+'4T'!E13</f>
        <v>0</v>
      </c>
      <c r="F13" s="21" t="str">
        <f t="shared" ref="F13:F21" si="1">IF(E13,E13/$E$22,"")</f>
        <v/>
      </c>
      <c r="G13" s="9">
        <f>'1T'!G13+'2T'!G13+'3T'!G13+'4T'!G13</f>
        <v>1</v>
      </c>
      <c r="H13" s="20">
        <f t="shared" ref="H13:H21" si="2">IF(G13,G13/$G$22,"")</f>
        <v>2.564102564102564E-2</v>
      </c>
      <c r="I13" s="10">
        <f>'1T'!I13+'2T'!I13+'3T'!I13+'4T'!I13</f>
        <v>17770.479338842975</v>
      </c>
      <c r="J13" s="10">
        <f>'1T'!J13+'2T'!J13+'3T'!J13+'4T'!J13</f>
        <v>21502.28</v>
      </c>
      <c r="K13" s="21">
        <f t="shared" ref="K13:K21" si="3">IF(J13,J13/$J$22,"")</f>
        <v>8.3411631740618108E-2</v>
      </c>
      <c r="L13" s="9">
        <f>'1T'!L13+'2T'!L13+'3T'!L13+'4T'!L13</f>
        <v>0</v>
      </c>
      <c r="M13" s="20" t="str">
        <f t="shared" ref="M13:M21" si="4">IF(L13,L13/$L$22,"")</f>
        <v/>
      </c>
      <c r="N13" s="10">
        <f>'1T'!N13+'2T'!N13+'3T'!N13+'4T'!N13</f>
        <v>0</v>
      </c>
      <c r="O13" s="10">
        <f>'1T'!O13+'2T'!O13+'3T'!O13+'4T'!O13</f>
        <v>0</v>
      </c>
      <c r="P13" s="21" t="str">
        <f t="shared" ref="P13:P21" si="5">IF(O13,O13/$O$22,"")</f>
        <v/>
      </c>
      <c r="Q13" s="9">
        <f>'1T'!Q13+'2T'!Q13+'3T'!Q13+'4T'!Q13</f>
        <v>0</v>
      </c>
      <c r="R13" s="20" t="str">
        <f t="shared" ref="R13:R21" si="6">IF(Q13,Q13/$Q$22,"")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 t="shared" ref="U13:U21" si="7">IF(T13,T13/$T$22,"")</f>
        <v/>
      </c>
      <c r="V13" s="9">
        <f>'1T'!AA13+'2T'!AA13+'3T'!AA13+'4T'!AA13</f>
        <v>0</v>
      </c>
      <c r="W13" s="20" t="str">
        <f t="shared" ref="W13:W21" si="8">IF(V13,V13/$V$22,"")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 t="shared" ref="Z13:Z21" si="9">IF(Y13,Y13/$Y$22,"")</f>
        <v/>
      </c>
      <c r="AA13" s="9">
        <f>'1T'!V13+'2T'!V13+'3T'!V13+'4T'!V13</f>
        <v>0</v>
      </c>
      <c r="AB13" s="20" t="str">
        <f t="shared" ref="AB13:AB21" si="10">IF(AA13,AA13/$AA$22,"")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 t="shared" ref="AE13:AE21" si="11">IF(AD13,AD13/$AD$22,"")</f>
        <v/>
      </c>
    </row>
    <row r="14" spans="1:31" s="42" customFormat="1" ht="36" customHeight="1" x14ac:dyDescent="0.25">
      <c r="A14" s="43" t="s">
        <v>18</v>
      </c>
      <c r="B14" s="9">
        <f>'1T'!B14+'2T'!B14+'3T'!B14+'4T'!B14</f>
        <v>0</v>
      </c>
      <c r="C14" s="20" t="str">
        <f t="shared" si="0"/>
        <v/>
      </c>
      <c r="D14" s="13">
        <f>'1T'!D14+'2T'!D14+'3T'!D14+'4T'!D14</f>
        <v>0</v>
      </c>
      <c r="E14" s="13">
        <f>'1T'!E14+'2T'!E14+'3T'!E14+'4T'!E14</f>
        <v>0</v>
      </c>
      <c r="F14" s="21" t="str">
        <f t="shared" si="1"/>
        <v/>
      </c>
      <c r="G14" s="9">
        <f>'1T'!G14+'2T'!G14+'3T'!G14+'4T'!G14</f>
        <v>0</v>
      </c>
      <c r="H14" s="20" t="str">
        <f t="shared" si="2"/>
        <v/>
      </c>
      <c r="I14" s="13">
        <f>'1T'!I14+'2T'!I14+'3T'!I14+'4T'!I14</f>
        <v>0</v>
      </c>
      <c r="J14" s="13">
        <f>'1T'!J14+'2T'!J14+'3T'!J14+'4T'!J14</f>
        <v>0</v>
      </c>
      <c r="K14" s="21" t="str">
        <f t="shared" si="3"/>
        <v/>
      </c>
      <c r="L14" s="9">
        <f>'1T'!L14+'2T'!L14+'3T'!L14+'4T'!L14</f>
        <v>0</v>
      </c>
      <c r="M14" s="20" t="str">
        <f t="shared" si="4"/>
        <v/>
      </c>
      <c r="N14" s="13">
        <f>'1T'!N14+'2T'!N14+'3T'!N14+'4T'!N14</f>
        <v>0</v>
      </c>
      <c r="O14" s="13">
        <f>'1T'!O14+'2T'!O14+'3T'!O14+'4T'!O14</f>
        <v>0</v>
      </c>
      <c r="P14" s="21" t="str">
        <f t="shared" si="5"/>
        <v/>
      </c>
      <c r="Q14" s="9">
        <f>'1T'!Q14+'2T'!Q14+'3T'!Q14+'4T'!Q14</f>
        <v>0</v>
      </c>
      <c r="R14" s="20" t="str">
        <f t="shared" si="6"/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si="7"/>
        <v/>
      </c>
      <c r="V14" s="9">
        <f>'1T'!AA14+'2T'!AA14+'3T'!AA14+'4T'!AA14</f>
        <v>0</v>
      </c>
      <c r="W14" s="20" t="str">
        <f t="shared" si="8"/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si="9"/>
        <v/>
      </c>
      <c r="AA14" s="9">
        <f>'1T'!V14+'2T'!V14+'3T'!V14+'4T'!V14</f>
        <v>0</v>
      </c>
      <c r="AB14" s="20" t="str">
        <f t="shared" si="10"/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'1T'!B15+'2T'!B15+'3T'!B15+'4T'!B15</f>
        <v>0</v>
      </c>
      <c r="C15" s="20" t="str">
        <f t="shared" si="0"/>
        <v/>
      </c>
      <c r="D15" s="13">
        <f>'1T'!D15+'2T'!D15+'3T'!D15+'4T'!D15</f>
        <v>0</v>
      </c>
      <c r="E15" s="13">
        <f>'1T'!E15+'2T'!E15+'3T'!E15+'4T'!E15</f>
        <v>0</v>
      </c>
      <c r="F15" s="21" t="str">
        <f t="shared" si="1"/>
        <v/>
      </c>
      <c r="G15" s="9">
        <f>'1T'!G15+'2T'!G15+'3T'!G15+'4T'!G15</f>
        <v>0</v>
      </c>
      <c r="H15" s="20" t="str">
        <f t="shared" si="2"/>
        <v/>
      </c>
      <c r="I15" s="13">
        <f>'1T'!I15+'2T'!I15+'3T'!I15+'4T'!I15</f>
        <v>0</v>
      </c>
      <c r="J15" s="13">
        <f>'1T'!J15+'2T'!J15+'3T'!J15+'4T'!J15</f>
        <v>0</v>
      </c>
      <c r="K15" s="21" t="str">
        <f t="shared" si="3"/>
        <v/>
      </c>
      <c r="L15" s="9">
        <f>'1T'!L15+'2T'!L15+'3T'!L15+'4T'!L15</f>
        <v>0</v>
      </c>
      <c r="M15" s="20" t="str">
        <f t="shared" si="4"/>
        <v/>
      </c>
      <c r="N15" s="13">
        <f>'1T'!N15+'2T'!N15+'3T'!N15+'4T'!N15</f>
        <v>0</v>
      </c>
      <c r="O15" s="13">
        <f>'1T'!O15+'2T'!O15+'3T'!O15+'4T'!O15</f>
        <v>0</v>
      </c>
      <c r="P15" s="21" t="str">
        <f t="shared" si="5"/>
        <v/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32</v>
      </c>
      <c r="B18" s="9">
        <f>'1T'!B18+'2T'!B18+'3T'!B18+'4T'!B18</f>
        <v>0</v>
      </c>
      <c r="C18" s="20" t="str">
        <f t="shared" si="0"/>
        <v/>
      </c>
      <c r="D18" s="13">
        <f>'1T'!D18+'2T'!D18+'3T'!D18+'4T'!D18</f>
        <v>0</v>
      </c>
      <c r="E18" s="13">
        <f>'1T'!E18+'2T'!E18+'3T'!E18+'4T'!E18</f>
        <v>0</v>
      </c>
      <c r="F18" s="21" t="str">
        <f t="shared" si="1"/>
        <v/>
      </c>
      <c r="G18" s="9">
        <f>'1T'!G18+'2T'!G18+'3T'!G18+'4T'!G18</f>
        <v>0</v>
      </c>
      <c r="H18" s="20" t="str">
        <f t="shared" si="2"/>
        <v/>
      </c>
      <c r="I18" s="13">
        <f>'1T'!I18+'2T'!I18+'3T'!I18+'4T'!I18</f>
        <v>0</v>
      </c>
      <c r="J18" s="13">
        <f>'1T'!J18+'2T'!J18+'3T'!J18+'4T'!J18</f>
        <v>0</v>
      </c>
      <c r="K18" s="21" t="str">
        <f t="shared" si="3"/>
        <v/>
      </c>
      <c r="L18" s="9">
        <f>'1T'!L18+'2T'!L18+'3T'!L18+'4T'!L18</f>
        <v>0</v>
      </c>
      <c r="M18" s="20" t="str">
        <f t="shared" si="4"/>
        <v/>
      </c>
      <c r="N18" s="13">
        <f>'1T'!N18+'2T'!N18+'3T'!N18+'4T'!N18</f>
        <v>0</v>
      </c>
      <c r="O18" s="13">
        <f>'1T'!O18+'2T'!O18+'3T'!O18+'4T'!O18</f>
        <v>0</v>
      </c>
      <c r="P18" s="21" t="str">
        <f t="shared" si="5"/>
        <v/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0</v>
      </c>
      <c r="H19" s="20" t="str">
        <f t="shared" si="2"/>
        <v/>
      </c>
      <c r="I19" s="13">
        <f>'1T'!I19+'2T'!I19+'3T'!I19+'4T'!I19</f>
        <v>0</v>
      </c>
      <c r="J19" s="13">
        <f>'1T'!J19+'2T'!J19+'3T'!J19+'4T'!J19</f>
        <v>0</v>
      </c>
      <c r="K19" s="21" t="str">
        <f t="shared" si="3"/>
        <v/>
      </c>
      <c r="L19" s="9">
        <f>'1T'!L19+'2T'!L19+'3T'!L19+'4T'!L19</f>
        <v>0</v>
      </c>
      <c r="M19" s="20" t="str">
        <f t="shared" si="4"/>
        <v/>
      </c>
      <c r="N19" s="13">
        <f>'1T'!N19+'2T'!N19+'3T'!N19+'4T'!N19</f>
        <v>0</v>
      </c>
      <c r="O19" s="13">
        <f>'1T'!O19+'2T'!O19+'3T'!O19+'4T'!O19</f>
        <v>0</v>
      </c>
      <c r="P19" s="21" t="str">
        <f t="shared" si="5"/>
        <v/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'1T'!B20+'2T'!B20+'3T'!B20+'4T'!B20</f>
        <v>3</v>
      </c>
      <c r="C20" s="20">
        <f t="shared" si="0"/>
        <v>1</v>
      </c>
      <c r="D20" s="13">
        <f>'1T'!D20+'2T'!D20+'3T'!D20+'4T'!D20</f>
        <v>10879.330578512396</v>
      </c>
      <c r="E20" s="13">
        <f>'1T'!E20+'2T'!E20+'3T'!E20+'4T'!E20</f>
        <v>13163.99</v>
      </c>
      <c r="F20" s="21">
        <f t="shared" si="1"/>
        <v>1</v>
      </c>
      <c r="G20" s="9">
        <f>'1T'!G20+'2T'!G20+'3T'!G20+'4T'!G20</f>
        <v>38</v>
      </c>
      <c r="H20" s="20">
        <f t="shared" si="2"/>
        <v>0.97435897435897434</v>
      </c>
      <c r="I20" s="13">
        <f>'1T'!I20+'2T'!I20+'3T'!I20+'4T'!I20</f>
        <v>195275.0991735537</v>
      </c>
      <c r="J20" s="13">
        <f>'1T'!J20+'2T'!J20+'3T'!J20+'4T'!J20</f>
        <v>236282.87</v>
      </c>
      <c r="K20" s="21">
        <f t="shared" si="3"/>
        <v>0.91658836825938195</v>
      </c>
      <c r="L20" s="9">
        <f>'1T'!L20+'2T'!L20+'3T'!L20+'4T'!L20</f>
        <v>0</v>
      </c>
      <c r="M20" s="20" t="str">
        <f t="shared" si="4"/>
        <v/>
      </c>
      <c r="N20" s="13">
        <f>'1T'!N20+'2T'!N20+'3T'!N20+'4T'!N20</f>
        <v>0</v>
      </c>
      <c r="O20" s="13">
        <f>'1T'!O20+'2T'!O20+'3T'!O20+'4T'!O20</f>
        <v>0</v>
      </c>
      <c r="P20" s="21" t="str">
        <f t="shared" si="5"/>
        <v/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0</v>
      </c>
      <c r="AB20" s="20" t="str">
        <f t="shared" si="10"/>
        <v/>
      </c>
      <c r="AC20" s="13">
        <f>'1T'!X20+'2T'!X20+'3T'!X20+'4T'!X20</f>
        <v>0</v>
      </c>
      <c r="AD20" s="13">
        <f>'1T'!Y20+'2T'!Y20+'3T'!Y20+'4T'!Y20</f>
        <v>0</v>
      </c>
      <c r="AE20" s="21" t="str">
        <f t="shared" si="11"/>
        <v/>
      </c>
    </row>
    <row r="21" spans="1:31" s="42" customFormat="1" ht="36" customHeight="1" x14ac:dyDescent="0.3">
      <c r="A21" s="81" t="s">
        <v>40</v>
      </c>
      <c r="B21" s="82">
        <f>'1T'!B21+'2T'!B21+'3T'!B21+'4T'!B21</f>
        <v>0</v>
      </c>
      <c r="C21" s="66" t="str">
        <f t="shared" si="0"/>
        <v/>
      </c>
      <c r="D21" s="78">
        <f>'1T'!D21+'2T'!D21+'3T'!D21+'4T'!D21</f>
        <v>0</v>
      </c>
      <c r="E21" s="79">
        <f>'1T'!E21+'2T'!E21+'3T'!E21+'4T'!E21</f>
        <v>0</v>
      </c>
      <c r="F21" s="67" t="str">
        <f t="shared" si="1"/>
        <v/>
      </c>
      <c r="G21" s="82">
        <f>'1T'!G21+'2T'!G21+'3T'!G21+'4T'!G21</f>
        <v>0</v>
      </c>
      <c r="H21" s="66" t="str">
        <f t="shared" si="2"/>
        <v/>
      </c>
      <c r="I21" s="78">
        <f>'1T'!I21+'2T'!I21+'3T'!I21+'4T'!I21</f>
        <v>0</v>
      </c>
      <c r="J21" s="79">
        <f>'1T'!J21+'2T'!J21+'3T'!J21+'4T'!J21</f>
        <v>0</v>
      </c>
      <c r="K21" s="67" t="str">
        <f t="shared" si="3"/>
        <v/>
      </c>
      <c r="L21" s="82">
        <f>'1T'!L21+'2T'!L21+'3T'!L21+'4T'!L21</f>
        <v>0</v>
      </c>
      <c r="M21" s="66" t="str">
        <f t="shared" si="4"/>
        <v/>
      </c>
      <c r="N21" s="78">
        <f>'1T'!N21+'2T'!N21+'3T'!N21+'4T'!N21</f>
        <v>0</v>
      </c>
      <c r="O21" s="79">
        <f>'1T'!O21+'2T'!O21+'3T'!O21+'4T'!O21</f>
        <v>0</v>
      </c>
      <c r="P21" s="67" t="str">
        <f t="shared" si="5"/>
        <v/>
      </c>
      <c r="Q21" s="82">
        <f>'1T'!Q21+'2T'!Q21+'3T'!Q21+'4T'!Q21</f>
        <v>0</v>
      </c>
      <c r="R21" s="66" t="str">
        <f t="shared" si="6"/>
        <v/>
      </c>
      <c r="S21" s="78">
        <f>'1T'!S21+'2T'!S21+'3T'!S21+'4T'!S21</f>
        <v>0</v>
      </c>
      <c r="T21" s="79">
        <f>'1T'!T21+'2T'!T21+'3T'!T21+'4T'!T21</f>
        <v>0</v>
      </c>
      <c r="U21" s="67" t="str">
        <f t="shared" si="7"/>
        <v/>
      </c>
      <c r="V21" s="82">
        <f>'1T'!AA21+'2T'!AA21+'3T'!AA21+'4T'!AA21</f>
        <v>0</v>
      </c>
      <c r="W21" s="66" t="str">
        <f t="shared" si="8"/>
        <v/>
      </c>
      <c r="X21" s="78">
        <f>'1T'!AC21+'2T'!AC21+'3T'!AC21+'4T'!AC21</f>
        <v>0</v>
      </c>
      <c r="Y21" s="79">
        <f>'1T'!AD21+'2T'!AD21+'3T'!AD21+'4T'!AD21</f>
        <v>0</v>
      </c>
      <c r="Z21" s="67" t="str">
        <f t="shared" si="9"/>
        <v/>
      </c>
      <c r="AA21" s="82">
        <f>'1T'!V21+'2T'!V21+'3T'!V21+'4T'!V21</f>
        <v>0</v>
      </c>
      <c r="AB21" s="20" t="str">
        <f t="shared" si="10"/>
        <v/>
      </c>
      <c r="AC21" s="78">
        <f>'1T'!X21+'2T'!X21+'3T'!X21+'4T'!X21</f>
        <v>0</v>
      </c>
      <c r="AD21" s="79">
        <f>'1T'!Y21+'2T'!Y21+'3T'!Y21+'4T'!Y21</f>
        <v>0</v>
      </c>
      <c r="AE21" s="67" t="str">
        <f t="shared" si="11"/>
        <v/>
      </c>
    </row>
    <row r="22" spans="1:31" ht="33.049999999999997" customHeight="1" thickBot="1" x14ac:dyDescent="0.3">
      <c r="A22" s="83" t="s">
        <v>0</v>
      </c>
      <c r="B22" s="16">
        <f t="shared" ref="B22:AE22" si="12">SUM(B13:B21)</f>
        <v>3</v>
      </c>
      <c r="C22" s="17">
        <f t="shared" si="12"/>
        <v>1</v>
      </c>
      <c r="D22" s="18">
        <f t="shared" si="12"/>
        <v>10879.330578512396</v>
      </c>
      <c r="E22" s="18">
        <f t="shared" si="12"/>
        <v>13163.99</v>
      </c>
      <c r="F22" s="19">
        <f t="shared" si="12"/>
        <v>1</v>
      </c>
      <c r="G22" s="16">
        <f t="shared" si="12"/>
        <v>39</v>
      </c>
      <c r="H22" s="17">
        <f t="shared" si="12"/>
        <v>1</v>
      </c>
      <c r="I22" s="18">
        <f t="shared" si="12"/>
        <v>213045.57851239666</v>
      </c>
      <c r="J22" s="18">
        <f t="shared" si="12"/>
        <v>257785.15</v>
      </c>
      <c r="K22" s="19">
        <f t="shared" si="12"/>
        <v>1</v>
      </c>
      <c r="L22" s="16">
        <f t="shared" si="12"/>
        <v>0</v>
      </c>
      <c r="M22" s="17">
        <f t="shared" si="12"/>
        <v>0</v>
      </c>
      <c r="N22" s="18">
        <f t="shared" si="12"/>
        <v>0</v>
      </c>
      <c r="O22" s="18">
        <f t="shared" si="12"/>
        <v>0</v>
      </c>
      <c r="P22" s="19">
        <f t="shared" si="12"/>
        <v>0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26.35" customHeight="1" x14ac:dyDescent="0.25">
      <c r="B23" s="26"/>
      <c r="H23" s="26"/>
      <c r="N23" s="26"/>
    </row>
    <row r="24" spans="1:31" s="48" customFormat="1" ht="47.95" customHeight="1" x14ac:dyDescent="0.3">
      <c r="A24" s="112" t="s">
        <v>50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3">
      <c r="A25" s="108" t="s">
        <v>34</v>
      </c>
      <c r="B25" s="108"/>
      <c r="C25" s="108"/>
      <c r="D25" s="108"/>
      <c r="E25" s="108"/>
      <c r="F25" s="108"/>
      <c r="G25" s="108"/>
      <c r="H25" s="108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6" customHeight="1" thickBo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x14ac:dyDescent="0.3">
      <c r="A28" s="137" t="s">
        <v>10</v>
      </c>
      <c r="B28" s="140" t="s">
        <v>17</v>
      </c>
      <c r="C28" s="141"/>
      <c r="D28" s="141"/>
      <c r="E28" s="141"/>
      <c r="F28" s="142"/>
      <c r="G28" s="25"/>
      <c r="H28" s="54"/>
      <c r="I28" s="54"/>
      <c r="J28" s="146" t="s">
        <v>15</v>
      </c>
      <c r="K28" s="147"/>
      <c r="L28" s="140" t="s">
        <v>16</v>
      </c>
      <c r="M28" s="141"/>
      <c r="N28" s="141"/>
      <c r="O28" s="141"/>
      <c r="P28" s="142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thickBot="1" x14ac:dyDescent="0.35">
      <c r="A29" s="138"/>
      <c r="B29" s="143"/>
      <c r="C29" s="144"/>
      <c r="D29" s="144"/>
      <c r="E29" s="144"/>
      <c r="F29" s="145"/>
      <c r="G29" s="25"/>
      <c r="J29" s="148"/>
      <c r="K29" s="149"/>
      <c r="L29" s="152"/>
      <c r="M29" s="153"/>
      <c r="N29" s="153"/>
      <c r="O29" s="153"/>
      <c r="P29" s="154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39.950000000000003" customHeight="1" thickBot="1" x14ac:dyDescent="0.35">
      <c r="A30" s="139"/>
      <c r="B30" s="55" t="s">
        <v>14</v>
      </c>
      <c r="C30" s="35" t="s">
        <v>8</v>
      </c>
      <c r="D30" s="36" t="s">
        <v>30</v>
      </c>
      <c r="E30" s="37" t="s">
        <v>31</v>
      </c>
      <c r="F30" s="56" t="s">
        <v>9</v>
      </c>
      <c r="G30" s="25"/>
      <c r="H30" s="25"/>
      <c r="I30" s="25"/>
      <c r="J30" s="150"/>
      <c r="K30" s="151"/>
      <c r="L30" s="55" t="s">
        <v>14</v>
      </c>
      <c r="M30" s="35" t="s">
        <v>8</v>
      </c>
      <c r="N30" s="36" t="s">
        <v>30</v>
      </c>
      <c r="O30" s="37" t="s">
        <v>31</v>
      </c>
      <c r="P30" s="56" t="s">
        <v>9</v>
      </c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x14ac:dyDescent="0.25">
      <c r="A31" s="41" t="s">
        <v>25</v>
      </c>
      <c r="B31" s="9">
        <f t="shared" ref="B31:B38" si="13">B13+G13+L13+Q13+V13+AA13</f>
        <v>1</v>
      </c>
      <c r="C31" s="8">
        <f t="shared" ref="C31:C37" si="14">IF(B31,B31/$B$40,"")</f>
        <v>2.3809523809523808E-2</v>
      </c>
      <c r="D31" s="10">
        <f t="shared" ref="D31:E38" si="15">D13+I13+N13+S13+X13+AC13</f>
        <v>17770.479338842975</v>
      </c>
      <c r="E31" s="11">
        <f t="shared" si="15"/>
        <v>21502.28</v>
      </c>
      <c r="F31" s="21">
        <f t="shared" ref="F31:F37" si="16">IF(E31,E31/$E$40,"")</f>
        <v>7.9359100383193673E-2</v>
      </c>
      <c r="J31" s="135" t="s">
        <v>3</v>
      </c>
      <c r="K31" s="136"/>
      <c r="L31" s="57">
        <f>B22</f>
        <v>3</v>
      </c>
      <c r="M31" s="8">
        <f t="shared" ref="M31:M36" si="17">IF(L31,L31/$L$37,"")</f>
        <v>7.1428571428571425E-2</v>
      </c>
      <c r="N31" s="58">
        <f>D22</f>
        <v>10879.330578512396</v>
      </c>
      <c r="O31" s="58">
        <f>E22</f>
        <v>13163.99</v>
      </c>
      <c r="P31" s="59">
        <f t="shared" ref="P31:P36" si="18">IF(O31,O31/$O$37,"")</f>
        <v>4.8584727008175774E-2</v>
      </c>
    </row>
    <row r="32" spans="1:31" s="25" customFormat="1" ht="29.95" customHeight="1" x14ac:dyDescent="0.25">
      <c r="A32" s="43" t="s">
        <v>18</v>
      </c>
      <c r="B32" s="12">
        <f t="shared" si="13"/>
        <v>0</v>
      </c>
      <c r="C32" s="8" t="str">
        <f t="shared" si="14"/>
        <v/>
      </c>
      <c r="D32" s="13">
        <f t="shared" si="15"/>
        <v>0</v>
      </c>
      <c r="E32" s="14">
        <f t="shared" si="15"/>
        <v>0</v>
      </c>
      <c r="F32" s="21" t="str">
        <f t="shared" si="16"/>
        <v/>
      </c>
      <c r="J32" s="131" t="s">
        <v>1</v>
      </c>
      <c r="K32" s="132"/>
      <c r="L32" s="60">
        <f>G22</f>
        <v>39</v>
      </c>
      <c r="M32" s="8">
        <f t="shared" si="17"/>
        <v>0.9285714285714286</v>
      </c>
      <c r="N32" s="61">
        <f>I22</f>
        <v>213045.57851239666</v>
      </c>
      <c r="O32" s="61">
        <f>J22</f>
        <v>257785.15</v>
      </c>
      <c r="P32" s="59">
        <f t="shared" si="18"/>
        <v>0.95141527299182416</v>
      </c>
    </row>
    <row r="33" spans="1:33" s="25" customFormat="1" ht="29.95" customHeight="1" x14ac:dyDescent="0.25">
      <c r="A33" s="43" t="s">
        <v>19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5"/>
        <v>0</v>
      </c>
      <c r="F33" s="21" t="str">
        <f t="shared" si="16"/>
        <v/>
      </c>
      <c r="J33" s="131" t="s">
        <v>2</v>
      </c>
      <c r="K33" s="132"/>
      <c r="L33" s="60">
        <f>L22</f>
        <v>0</v>
      </c>
      <c r="M33" s="8" t="str">
        <f t="shared" si="17"/>
        <v/>
      </c>
      <c r="N33" s="61">
        <f>N22</f>
        <v>0</v>
      </c>
      <c r="O33" s="61">
        <f>O22</f>
        <v>0</v>
      </c>
      <c r="P33" s="59" t="str">
        <f t="shared" si="18"/>
        <v/>
      </c>
    </row>
    <row r="34" spans="1:33" ht="29.95" customHeight="1" x14ac:dyDescent="0.25">
      <c r="A34" s="43" t="s">
        <v>26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5"/>
        <v>0</v>
      </c>
      <c r="F34" s="21" t="str">
        <f t="shared" si="16"/>
        <v/>
      </c>
      <c r="G34" s="25"/>
      <c r="H34" s="25"/>
      <c r="I34" s="25"/>
      <c r="J34" s="131" t="s">
        <v>33</v>
      </c>
      <c r="K34" s="132"/>
      <c r="L34" s="60">
        <f>Q22</f>
        <v>0</v>
      </c>
      <c r="M34" s="8" t="str">
        <f t="shared" si="17"/>
        <v/>
      </c>
      <c r="N34" s="61">
        <f>S22</f>
        <v>0</v>
      </c>
      <c r="O34" s="61">
        <f>T22</f>
        <v>0</v>
      </c>
      <c r="P34" s="59" t="str">
        <f t="shared" si="18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9.95" customHeight="1" x14ac:dyDescent="0.3">
      <c r="A35" s="43" t="s">
        <v>27</v>
      </c>
      <c r="B35" s="15">
        <f t="shared" si="13"/>
        <v>0</v>
      </c>
      <c r="C35" s="8" t="str">
        <f t="shared" si="14"/>
        <v/>
      </c>
      <c r="D35" s="13">
        <f t="shared" si="15"/>
        <v>0</v>
      </c>
      <c r="E35" s="22">
        <f t="shared" si="15"/>
        <v>0</v>
      </c>
      <c r="F35" s="21" t="str">
        <f t="shared" si="16"/>
        <v/>
      </c>
      <c r="G35" s="25"/>
      <c r="H35" s="25"/>
      <c r="I35" s="25"/>
      <c r="J35" s="131" t="s">
        <v>5</v>
      </c>
      <c r="K35" s="132"/>
      <c r="L35" s="60">
        <f>AA22</f>
        <v>0</v>
      </c>
      <c r="M35" s="8" t="str">
        <f t="shared" si="17"/>
        <v/>
      </c>
      <c r="N35" s="61">
        <f>AC22</f>
        <v>0</v>
      </c>
      <c r="O35" s="61">
        <f>AD22</f>
        <v>0</v>
      </c>
      <c r="P35" s="59" t="str">
        <f t="shared" si="18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95" customHeight="1" x14ac:dyDescent="0.3">
      <c r="A36" s="44" t="s">
        <v>32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5"/>
        <v>0</v>
      </c>
      <c r="F36" s="21" t="str">
        <f t="shared" si="16"/>
        <v/>
      </c>
      <c r="G36" s="25"/>
      <c r="H36" s="25"/>
      <c r="I36" s="25"/>
      <c r="J36" s="131" t="s">
        <v>4</v>
      </c>
      <c r="K36" s="132"/>
      <c r="L36" s="60">
        <f>V22</f>
        <v>0</v>
      </c>
      <c r="M36" s="8" t="str">
        <f t="shared" si="17"/>
        <v/>
      </c>
      <c r="N36" s="61">
        <f>X22</f>
        <v>0</v>
      </c>
      <c r="O36" s="61">
        <f>Y22</f>
        <v>0</v>
      </c>
      <c r="P36" s="59" t="str">
        <f t="shared" si="18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thickBot="1" x14ac:dyDescent="0.35">
      <c r="A37" s="44" t="s">
        <v>28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23">
        <f t="shared" si="15"/>
        <v>0</v>
      </c>
      <c r="F37" s="21" t="str">
        <f t="shared" si="16"/>
        <v/>
      </c>
      <c r="G37" s="25"/>
      <c r="H37" s="25"/>
      <c r="I37" s="25"/>
      <c r="J37" s="133" t="s">
        <v>0</v>
      </c>
      <c r="K37" s="134"/>
      <c r="L37" s="84">
        <f>SUM(L31:L36)</f>
        <v>42</v>
      </c>
      <c r="M37" s="17">
        <f>SUM(M31:M36)</f>
        <v>1</v>
      </c>
      <c r="N37" s="85">
        <f>SUM(N31:N36)</f>
        <v>223924.90909090906</v>
      </c>
      <c r="O37" s="86">
        <f>SUM(O31:O36)</f>
        <v>270949.14</v>
      </c>
      <c r="P37" s="87">
        <f>SUM(P31:P36)</f>
        <v>0.99999999999999989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5" t="s">
        <v>29</v>
      </c>
      <c r="B38" s="12">
        <f t="shared" si="13"/>
        <v>41</v>
      </c>
      <c r="C38" s="8">
        <f>IF(B38,B38/$B$40,"")</f>
        <v>0.97619047619047616</v>
      </c>
      <c r="D38" s="13">
        <f t="shared" si="15"/>
        <v>206154.42975206609</v>
      </c>
      <c r="E38" s="23">
        <f t="shared" si="15"/>
        <v>249446.86</v>
      </c>
      <c r="F38" s="21">
        <f>IF(E38,E38/$E$40,"")</f>
        <v>0.92064089961680617</v>
      </c>
      <c r="G38" s="25"/>
      <c r="H38" s="25"/>
      <c r="I38" s="25"/>
      <c r="J38" s="25"/>
      <c r="K38" s="25"/>
      <c r="L38" s="25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72" t="s">
        <v>41</v>
      </c>
      <c r="B39" s="12">
        <f t="shared" ref="B39" si="19">B21+G21+L21+Q21+V21+AA21</f>
        <v>0</v>
      </c>
      <c r="C39" s="8" t="str">
        <f>IF(B39,B39/$B$40,"")</f>
        <v/>
      </c>
      <c r="D39" s="13">
        <f t="shared" ref="D39" si="20">D21+I21+N21+S21+X21+AC21</f>
        <v>0</v>
      </c>
      <c r="E39" s="14">
        <f t="shared" ref="E39" si="21">E21+J21+O21+T21+Y21+AD21</f>
        <v>0</v>
      </c>
      <c r="F39" s="21" t="str">
        <f>IF(E39,E39/$E$40,"")</f>
        <v/>
      </c>
      <c r="G39" s="25"/>
      <c r="H39" s="25"/>
      <c r="I39" s="25"/>
      <c r="J39" s="49"/>
      <c r="K39" s="49"/>
      <c r="L39" s="73"/>
      <c r="M39" s="50"/>
      <c r="N39" s="46"/>
      <c r="O39" s="46"/>
      <c r="P39" s="49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29.95" customHeight="1" thickBot="1" x14ac:dyDescent="0.35">
      <c r="A40" s="64" t="s">
        <v>0</v>
      </c>
      <c r="B40" s="16">
        <f>SUM(B31:B39)</f>
        <v>42</v>
      </c>
      <c r="C40" s="17">
        <f>SUM(C31:C39)</f>
        <v>1</v>
      </c>
      <c r="D40" s="18">
        <f>SUM(D31:D39)</f>
        <v>223924.90909090906</v>
      </c>
      <c r="E40" s="18">
        <f>SUM(E31:E39)</f>
        <v>270949.14</v>
      </c>
      <c r="F40" s="19">
        <f>SUM(F31:F39)</f>
        <v>0.99999999999999989</v>
      </c>
      <c r="G40" s="25"/>
      <c r="H40" s="26"/>
      <c r="I40" s="25"/>
      <c r="J40" s="25"/>
      <c r="K40" s="25"/>
      <c r="L40" s="25"/>
      <c r="M40" s="25"/>
      <c r="N40" s="26"/>
      <c r="O40" s="25"/>
      <c r="P40" s="25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29.95" customHeight="1" x14ac:dyDescent="0.3">
      <c r="A41" s="73"/>
      <c r="B41" s="73"/>
      <c r="C41" s="73"/>
      <c r="D41" s="73"/>
      <c r="E41" s="73"/>
      <c r="F41" s="73"/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25"/>
      <c r="B42" s="26"/>
      <c r="C42" s="25"/>
      <c r="D42" s="25"/>
      <c r="E42" s="25"/>
      <c r="F42" s="25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ht="14.4" x14ac:dyDescent="0.3">
      <c r="B44" s="26"/>
      <c r="H44" s="26"/>
      <c r="N44" s="26"/>
    </row>
    <row r="45" spans="1:33" s="25" customFormat="1" ht="14.4" x14ac:dyDescent="0.3">
      <c r="B45" s="26"/>
      <c r="H45" s="26"/>
      <c r="N45" s="26"/>
    </row>
    <row r="46" spans="1:33" s="25" customFormat="1" ht="14.4" x14ac:dyDescent="0.3">
      <c r="B46" s="26"/>
      <c r="H46" s="26"/>
      <c r="N46" s="26"/>
    </row>
    <row r="47" spans="1:33" s="25" customFormat="1" ht="14.4" x14ac:dyDescent="0.3">
      <c r="B47" s="26"/>
      <c r="H47" s="26"/>
      <c r="N47" s="26"/>
    </row>
    <row r="48" spans="1:33" s="25" customFormat="1" ht="14.4" x14ac:dyDescent="0.3">
      <c r="B48" s="26"/>
      <c r="H48" s="26"/>
      <c r="N48" s="26"/>
    </row>
    <row r="49" spans="2:14" s="25" customFormat="1" ht="14.4" x14ac:dyDescent="0.3">
      <c r="B49" s="26"/>
      <c r="H49" s="26"/>
      <c r="N49" s="26"/>
    </row>
    <row r="50" spans="2:14" s="25" customFormat="1" ht="14.4" x14ac:dyDescent="0.3">
      <c r="B50" s="26"/>
      <c r="H50" s="26"/>
      <c r="N50" s="26"/>
    </row>
    <row r="51" spans="2:14" s="25" customFormat="1" ht="14.4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G100" s="27"/>
      <c r="H100" s="62"/>
      <c r="I100" s="27"/>
      <c r="J100" s="27"/>
      <c r="K100" s="27"/>
      <c r="L100" s="27"/>
      <c r="M100" s="27"/>
      <c r="N100" s="62"/>
      <c r="O100" s="27"/>
      <c r="P100" s="27"/>
    </row>
    <row r="101" spans="1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1:21" s="25" customFormat="1" x14ac:dyDescent="0.3">
      <c r="B102" s="26"/>
      <c r="F102" s="27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1:21" s="25" customFormat="1" x14ac:dyDescent="0.3">
      <c r="A103" s="27"/>
      <c r="B103" s="62"/>
      <c r="C103" s="27"/>
      <c r="D103" s="27"/>
      <c r="E103" s="27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4:Q24"/>
    <mergeCell ref="A25:H25"/>
    <mergeCell ref="A28:A30"/>
    <mergeCell ref="B28:F29"/>
    <mergeCell ref="J28:K30"/>
    <mergeCell ref="L28:P29"/>
    <mergeCell ref="J37:K37"/>
    <mergeCell ref="J31:K31"/>
    <mergeCell ref="J32:K32"/>
    <mergeCell ref="J33:K33"/>
    <mergeCell ref="J34:K34"/>
    <mergeCell ref="J36:K36"/>
    <mergeCell ref="J35:K35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1 G21:K21 L21:U21 V21:Z21 AA21:AE21" unlockedFormula="1"/>
    <ignoredError sqref="C38 M31:M34 C31:C37 M35:M36 C39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F1"/>
  <sheetViews>
    <sheetView workbookViewId="0">
      <selection activeCell="I10" sqref="I10"/>
    </sheetView>
  </sheetViews>
  <sheetFormatPr defaultColWidth="9.109375" defaultRowHeight="15.05" x14ac:dyDescent="0.3"/>
  <cols>
    <col min="5" max="6" width="9.109375" style="88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5</vt:i4>
      </vt:variant>
    </vt:vector>
  </HeadingPairs>
  <TitlesOfParts>
    <vt:vector size="11" baseType="lpstr">
      <vt:lpstr>1T</vt:lpstr>
      <vt:lpstr>2T</vt:lpstr>
      <vt:lpstr>3T</vt:lpstr>
      <vt:lpstr>4T</vt:lpstr>
      <vt:lpstr>2019 - CONTRACTACIÓ ANUAL</vt:lpstr>
      <vt:lpstr>Full1</vt:lpstr>
      <vt:lpstr>'1T'!Àrea_d'impressió</vt:lpstr>
      <vt:lpstr>'2019 -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2019-03-28T18:40:15Z</cp:lastPrinted>
  <dcterms:created xsi:type="dcterms:W3CDTF">2016-02-03T12:33:15Z</dcterms:created>
  <dcterms:modified xsi:type="dcterms:W3CDTF">2020-07-16T12:10:25Z</dcterms:modified>
</cp:coreProperties>
</file>