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963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state="hidden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C13" i="4" l="1"/>
  <c r="C13" i="1"/>
  <c r="B16" i="7"/>
  <c r="D16" i="7"/>
  <c r="J22" i="7"/>
  <c r="E22" i="7"/>
  <c r="O22" i="7"/>
  <c r="P22" i="7" s="1"/>
  <c r="T22" i="7"/>
  <c r="U22" i="7" s="1"/>
  <c r="Y22" i="7"/>
  <c r="AD22" i="7"/>
  <c r="AE22" i="7" s="1"/>
  <c r="E13" i="7"/>
  <c r="J13" i="7"/>
  <c r="O13" i="7"/>
  <c r="T13" i="7"/>
  <c r="Y13" i="7"/>
  <c r="AD13" i="7"/>
  <c r="AE13" i="7" s="1"/>
  <c r="E20" i="7"/>
  <c r="J20" i="7"/>
  <c r="O20" i="7"/>
  <c r="AD20" i="7"/>
  <c r="T20" i="7"/>
  <c r="Y20" i="7"/>
  <c r="E21" i="7"/>
  <c r="J21" i="7"/>
  <c r="O21" i="7"/>
  <c r="AD21" i="7"/>
  <c r="T21" i="7"/>
  <c r="U21" i="7" s="1"/>
  <c r="Y21" i="7"/>
  <c r="J14" i="7"/>
  <c r="O14" i="7"/>
  <c r="E14" i="7"/>
  <c r="F14" i="7" s="1"/>
  <c r="T14" i="7"/>
  <c r="Y14" i="7"/>
  <c r="AD14" i="7"/>
  <c r="AE14" i="7" s="1"/>
  <c r="J15" i="7"/>
  <c r="K15" i="7" s="1"/>
  <c r="O15" i="7"/>
  <c r="E15" i="7"/>
  <c r="F15" i="7" s="1"/>
  <c r="T15" i="7"/>
  <c r="Y15" i="7"/>
  <c r="Z15" i="7" s="1"/>
  <c r="AD15" i="7"/>
  <c r="J16" i="7"/>
  <c r="O16" i="7"/>
  <c r="P16" i="7" s="1"/>
  <c r="E16" i="7"/>
  <c r="F16" i="7" s="1"/>
  <c r="T16" i="7"/>
  <c r="Y16" i="7"/>
  <c r="AD16" i="7"/>
  <c r="AE16" i="7" s="1"/>
  <c r="J17" i="7"/>
  <c r="O17" i="7"/>
  <c r="E17" i="7"/>
  <c r="F17" i="7" s="1"/>
  <c r="T17" i="7"/>
  <c r="U17" i="7" s="1"/>
  <c r="Y17" i="7"/>
  <c r="AD17" i="7"/>
  <c r="J18" i="7"/>
  <c r="O18" i="7"/>
  <c r="P18" i="7" s="1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Y19" i="7"/>
  <c r="I22" i="7"/>
  <c r="D22" i="7"/>
  <c r="N22" i="7"/>
  <c r="S22" i="7"/>
  <c r="X22" i="7"/>
  <c r="AC22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2" i="7"/>
  <c r="B22" i="7"/>
  <c r="L22" i="7"/>
  <c r="M22" i="7" s="1"/>
  <c r="Q22" i="7"/>
  <c r="R22" i="7" s="1"/>
  <c r="V22" i="7"/>
  <c r="AA22" i="7"/>
  <c r="AB22" i="7" s="1"/>
  <c r="G16" i="7"/>
  <c r="H16" i="7" s="1"/>
  <c r="L16" i="7"/>
  <c r="Q16" i="7"/>
  <c r="V16" i="7"/>
  <c r="W16" i="7" s="1"/>
  <c r="AA16" i="7"/>
  <c r="AB16" i="7" s="1"/>
  <c r="B13" i="7"/>
  <c r="G13" i="7"/>
  <c r="L13" i="7"/>
  <c r="Q13" i="7"/>
  <c r="R13" i="7" s="1"/>
  <c r="V13" i="7"/>
  <c r="AA13" i="7"/>
  <c r="B20" i="7"/>
  <c r="G20" i="7"/>
  <c r="L20" i="7"/>
  <c r="AA20" i="7"/>
  <c r="Q20" i="7"/>
  <c r="R20" i="7" s="1"/>
  <c r="V20" i="7"/>
  <c r="B21" i="7"/>
  <c r="G21" i="7"/>
  <c r="L21" i="7"/>
  <c r="M21" i="7" s="1"/>
  <c r="AA21" i="7"/>
  <c r="Q21" i="7"/>
  <c r="V21" i="7"/>
  <c r="G14" i="7"/>
  <c r="L14" i="7"/>
  <c r="B14" i="7"/>
  <c r="Q14" i="7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G17" i="7"/>
  <c r="L17" i="7"/>
  <c r="B17" i="7"/>
  <c r="C17" i="7" s="1"/>
  <c r="Q17" i="7"/>
  <c r="V17" i="7"/>
  <c r="AA17" i="7"/>
  <c r="G18" i="7"/>
  <c r="L18" i="7"/>
  <c r="AA18" i="7"/>
  <c r="AB18" i="7" s="1"/>
  <c r="B18" i="7"/>
  <c r="Q18" i="7"/>
  <c r="V18" i="7"/>
  <c r="W18" i="7" s="1"/>
  <c r="G19" i="7"/>
  <c r="L19" i="7"/>
  <c r="AA19" i="7"/>
  <c r="AB19" i="7" s="1"/>
  <c r="B19" i="7"/>
  <c r="Q19" i="7"/>
  <c r="R19" i="7" s="1"/>
  <c r="V19" i="7"/>
  <c r="W19" i="7" s="1"/>
  <c r="AE21" i="7"/>
  <c r="AB21" i="7"/>
  <c r="AB20" i="7"/>
  <c r="AE18" i="7"/>
  <c r="AE17" i="7"/>
  <c r="AE15" i="7"/>
  <c r="AB15" i="7"/>
  <c r="Z22" i="7"/>
  <c r="W22" i="7"/>
  <c r="Z21" i="7"/>
  <c r="W21" i="7"/>
  <c r="Z20" i="7"/>
  <c r="W20" i="7"/>
  <c r="Z19" i="7"/>
  <c r="W17" i="7"/>
  <c r="Z16" i="7"/>
  <c r="Z14" i="7"/>
  <c r="R21" i="7"/>
  <c r="U20" i="7"/>
  <c r="U19" i="7"/>
  <c r="U18" i="7"/>
  <c r="R18" i="7"/>
  <c r="R17" i="7"/>
  <c r="U15" i="7"/>
  <c r="U14" i="7"/>
  <c r="M18" i="7"/>
  <c r="P17" i="7"/>
  <c r="M16" i="7"/>
  <c r="P15" i="7"/>
  <c r="M15" i="7"/>
  <c r="AB13" i="7"/>
  <c r="Z13" i="7"/>
  <c r="U13" i="7"/>
  <c r="K13" i="7"/>
  <c r="K16" i="7"/>
  <c r="K18" i="7"/>
  <c r="K22" i="7"/>
  <c r="H13" i="7"/>
  <c r="H17" i="7"/>
  <c r="H18" i="7"/>
  <c r="H22" i="7"/>
  <c r="F13" i="7"/>
  <c r="F18" i="7"/>
  <c r="F20" i="7"/>
  <c r="F22" i="7"/>
  <c r="C14" i="7"/>
  <c r="C15" i="7"/>
  <c r="C16" i="7"/>
  <c r="C18" i="7"/>
  <c r="C20" i="7"/>
  <c r="C21" i="7"/>
  <c r="J23" i="6"/>
  <c r="O34" i="6" s="1"/>
  <c r="E23" i="6"/>
  <c r="O33" i="6" s="1"/>
  <c r="O23" i="6"/>
  <c r="O35" i="6" s="1"/>
  <c r="Y23" i="6"/>
  <c r="O37" i="6" s="1"/>
  <c r="P37" i="6" s="1"/>
  <c r="T23" i="6"/>
  <c r="O36" i="6" s="1"/>
  <c r="P36" i="6" s="1"/>
  <c r="AD23" i="6"/>
  <c r="O38" i="6" s="1"/>
  <c r="P38" i="6" s="1"/>
  <c r="I23" i="6"/>
  <c r="N34" i="6" s="1"/>
  <c r="D23" i="6"/>
  <c r="N33" i="6" s="1"/>
  <c r="N23" i="6"/>
  <c r="N35" i="6" s="1"/>
  <c r="X23" i="6"/>
  <c r="N37" i="6" s="1"/>
  <c r="S23" i="6"/>
  <c r="N36" i="6" s="1"/>
  <c r="AC23" i="6"/>
  <c r="N38" i="6"/>
  <c r="G23" i="6"/>
  <c r="L34" i="6" s="1"/>
  <c r="B23" i="6"/>
  <c r="L33" i="6" s="1"/>
  <c r="L23" i="6"/>
  <c r="L35" i="6" s="1"/>
  <c r="V23" i="6"/>
  <c r="L37" i="6" s="1"/>
  <c r="M37" i="6" s="1"/>
  <c r="Q23" i="6"/>
  <c r="L36" i="6"/>
  <c r="M36" i="6" s="1"/>
  <c r="AA23" i="6"/>
  <c r="L38" i="6" s="1"/>
  <c r="M38" i="6" s="1"/>
  <c r="E42" i="6"/>
  <c r="F42" i="6" s="1"/>
  <c r="E33" i="6"/>
  <c r="F33" i="6" s="1"/>
  <c r="E34" i="6"/>
  <c r="F34" i="6" s="1"/>
  <c r="E35" i="6"/>
  <c r="E36" i="6"/>
  <c r="E37" i="6"/>
  <c r="F37" i="6" s="1"/>
  <c r="E38" i="6"/>
  <c r="F38" i="6" s="1"/>
  <c r="E39" i="6"/>
  <c r="E40" i="6"/>
  <c r="E41" i="6"/>
  <c r="F35" i="6"/>
  <c r="F36" i="6"/>
  <c r="D42" i="6"/>
  <c r="D33" i="6"/>
  <c r="D34" i="6"/>
  <c r="D35" i="6"/>
  <c r="D36" i="6"/>
  <c r="D37" i="6"/>
  <c r="D38" i="6"/>
  <c r="D39" i="6"/>
  <c r="D40" i="6"/>
  <c r="D41" i="6"/>
  <c r="B42" i="6"/>
  <c r="C42" i="6" s="1"/>
  <c r="B41" i="6"/>
  <c r="C41" i="6" s="1"/>
  <c r="B33" i="6"/>
  <c r="C33" i="6" s="1"/>
  <c r="B34" i="6"/>
  <c r="C34" i="6" s="1"/>
  <c r="B35" i="6"/>
  <c r="B36" i="6"/>
  <c r="C36" i="6" s="1"/>
  <c r="B37" i="6"/>
  <c r="C37" i="6" s="1"/>
  <c r="B38" i="6"/>
  <c r="B39" i="6"/>
  <c r="B40" i="6"/>
  <c r="C35" i="6"/>
  <c r="C38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22" i="6"/>
  <c r="M13" i="6"/>
  <c r="M14" i="6"/>
  <c r="M15" i="6"/>
  <c r="M16" i="6"/>
  <c r="M18" i="6"/>
  <c r="M21" i="6"/>
  <c r="M22" i="6"/>
  <c r="K13" i="6"/>
  <c r="K14" i="6"/>
  <c r="K15" i="6"/>
  <c r="K16" i="6"/>
  <c r="K17" i="6"/>
  <c r="K18" i="6"/>
  <c r="K22" i="6"/>
  <c r="H13" i="6"/>
  <c r="H14" i="6"/>
  <c r="H15" i="6"/>
  <c r="H16" i="6"/>
  <c r="H17" i="6"/>
  <c r="H18" i="6"/>
  <c r="H21" i="6"/>
  <c r="H22" i="6"/>
  <c r="F13" i="6"/>
  <c r="F14" i="6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0" i="6"/>
  <c r="C21" i="6"/>
  <c r="C22" i="6"/>
  <c r="AD23" i="5"/>
  <c r="O38" i="5" s="1"/>
  <c r="P38" i="5" s="1"/>
  <c r="AC23" i="5"/>
  <c r="N38" i="5" s="1"/>
  <c r="AA23" i="5"/>
  <c r="L38" i="5" s="1"/>
  <c r="M38" i="5" s="1"/>
  <c r="E23" i="5"/>
  <c r="O33" i="5"/>
  <c r="J23" i="5"/>
  <c r="O34" i="5" s="1"/>
  <c r="O23" i="5"/>
  <c r="P20" i="5" s="1"/>
  <c r="T23" i="5"/>
  <c r="O36" i="5" s="1"/>
  <c r="P36" i="5" s="1"/>
  <c r="Y23" i="5"/>
  <c r="O37" i="5" s="1"/>
  <c r="P37" i="5" s="1"/>
  <c r="D23" i="5"/>
  <c r="N33" i="5" s="1"/>
  <c r="I23" i="5"/>
  <c r="N34" i="5" s="1"/>
  <c r="N23" i="5"/>
  <c r="N35" i="5" s="1"/>
  <c r="S23" i="5"/>
  <c r="N36" i="5" s="1"/>
  <c r="X23" i="5"/>
  <c r="N37" i="5" s="1"/>
  <c r="B23" i="5"/>
  <c r="L33" i="5"/>
  <c r="G23" i="5"/>
  <c r="L34" i="5" s="1"/>
  <c r="L23" i="5"/>
  <c r="L35" i="5" s="1"/>
  <c r="Q23" i="5"/>
  <c r="L36" i="5" s="1"/>
  <c r="M36" i="5" s="1"/>
  <c r="V23" i="5"/>
  <c r="L37" i="5" s="1"/>
  <c r="M37" i="5" s="1"/>
  <c r="E33" i="5"/>
  <c r="E34" i="5"/>
  <c r="E35" i="5"/>
  <c r="F35" i="5" s="1"/>
  <c r="E40" i="5"/>
  <c r="E41" i="5"/>
  <c r="E38" i="5"/>
  <c r="E39" i="5"/>
  <c r="F39" i="5" s="1"/>
  <c r="E42" i="5"/>
  <c r="F42" i="5" s="1"/>
  <c r="E36" i="5"/>
  <c r="F36" i="5" s="1"/>
  <c r="E37" i="5"/>
  <c r="F37" i="5" s="1"/>
  <c r="F38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C35" i="5" s="1"/>
  <c r="B40" i="5"/>
  <c r="B41" i="5"/>
  <c r="C41" i="5" s="1"/>
  <c r="B42" i="5"/>
  <c r="B38" i="5"/>
  <c r="B39" i="5"/>
  <c r="C39" i="5" s="1"/>
  <c r="B36" i="5"/>
  <c r="C36" i="5" s="1"/>
  <c r="B37" i="5"/>
  <c r="C37" i="5" s="1"/>
  <c r="C38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8" i="5"/>
  <c r="Z19" i="5"/>
  <c r="Z20" i="5"/>
  <c r="Z21" i="5"/>
  <c r="W13" i="5"/>
  <c r="W14" i="5"/>
  <c r="W15" i="5"/>
  <c r="W16" i="5"/>
  <c r="W17" i="5"/>
  <c r="W18" i="5"/>
  <c r="W19" i="5"/>
  <c r="W20" i="5"/>
  <c r="W21" i="5"/>
  <c r="U13" i="5"/>
  <c r="U23" i="5" s="1"/>
  <c r="U14" i="5"/>
  <c r="U15" i="5"/>
  <c r="U16" i="5"/>
  <c r="U17" i="5"/>
  <c r="U18" i="5"/>
  <c r="U19" i="5"/>
  <c r="U20" i="5"/>
  <c r="U21" i="5"/>
  <c r="R13" i="5"/>
  <c r="R14" i="5"/>
  <c r="R15" i="5"/>
  <c r="R16" i="5"/>
  <c r="R17" i="5"/>
  <c r="R18" i="5"/>
  <c r="R19" i="5"/>
  <c r="R20" i="5"/>
  <c r="R21" i="5"/>
  <c r="P13" i="5"/>
  <c r="P14" i="5"/>
  <c r="P15" i="5"/>
  <c r="P16" i="5"/>
  <c r="P17" i="5"/>
  <c r="P18" i="5"/>
  <c r="P19" i="5"/>
  <c r="P21" i="5"/>
  <c r="M13" i="5"/>
  <c r="M15" i="5"/>
  <c r="M16" i="5"/>
  <c r="M17" i="5"/>
  <c r="M18" i="5"/>
  <c r="M19" i="5"/>
  <c r="M21" i="5"/>
  <c r="K13" i="5"/>
  <c r="K14" i="5"/>
  <c r="K15" i="5"/>
  <c r="K16" i="5"/>
  <c r="K17" i="5"/>
  <c r="K18" i="5"/>
  <c r="K19" i="5"/>
  <c r="H13" i="5"/>
  <c r="H14" i="5"/>
  <c r="H15" i="5"/>
  <c r="H16" i="5"/>
  <c r="H17" i="5"/>
  <c r="H18" i="5"/>
  <c r="H19" i="5"/>
  <c r="H21" i="5"/>
  <c r="F13" i="5"/>
  <c r="F14" i="5"/>
  <c r="F15" i="5"/>
  <c r="F16" i="5"/>
  <c r="F17" i="5"/>
  <c r="F18" i="5"/>
  <c r="F19" i="5"/>
  <c r="F20" i="5"/>
  <c r="F21" i="5"/>
  <c r="C13" i="5"/>
  <c r="C14" i="5"/>
  <c r="C15" i="5"/>
  <c r="C16" i="5"/>
  <c r="C17" i="5"/>
  <c r="C18" i="5"/>
  <c r="C19" i="5"/>
  <c r="C20" i="5"/>
  <c r="C21" i="5"/>
  <c r="E42" i="4"/>
  <c r="F42" i="4" s="1"/>
  <c r="E33" i="4"/>
  <c r="E34" i="4"/>
  <c r="E35" i="4"/>
  <c r="F35" i="4" s="1"/>
  <c r="E36" i="4"/>
  <c r="E37" i="4"/>
  <c r="F37" i="4" s="1"/>
  <c r="E38" i="4"/>
  <c r="E39" i="4"/>
  <c r="E40" i="4"/>
  <c r="E41" i="4"/>
  <c r="D42" i="4"/>
  <c r="B42" i="4"/>
  <c r="C42" i="4" s="1"/>
  <c r="B41" i="4"/>
  <c r="C41" i="4" s="1"/>
  <c r="B33" i="4"/>
  <c r="B34" i="4"/>
  <c r="B35" i="4"/>
  <c r="B36" i="4"/>
  <c r="C36" i="4" s="1"/>
  <c r="B37" i="4"/>
  <c r="B38" i="4"/>
  <c r="B39" i="4"/>
  <c r="C39" i="4" s="1"/>
  <c r="B40" i="4"/>
  <c r="AE13" i="4"/>
  <c r="AE14" i="4"/>
  <c r="AE15" i="4"/>
  <c r="AE16" i="4"/>
  <c r="AE17" i="4"/>
  <c r="AE18" i="4"/>
  <c r="AE19" i="4"/>
  <c r="AE20" i="4"/>
  <c r="AE21" i="4"/>
  <c r="AE22" i="4"/>
  <c r="AD23" i="4"/>
  <c r="AC23" i="4"/>
  <c r="N38" i="4" s="1"/>
  <c r="AB13" i="4"/>
  <c r="AB14" i="4"/>
  <c r="AB15" i="4"/>
  <c r="AB16" i="4"/>
  <c r="AB17" i="4"/>
  <c r="AB18" i="4"/>
  <c r="AB19" i="4"/>
  <c r="AB20" i="4"/>
  <c r="AB21" i="4"/>
  <c r="AB22" i="4"/>
  <c r="AA23" i="4"/>
  <c r="L38" i="4" s="1"/>
  <c r="M38" i="4" s="1"/>
  <c r="Z13" i="4"/>
  <c r="Z14" i="4"/>
  <c r="Z15" i="4"/>
  <c r="Z16" i="4"/>
  <c r="Z17" i="4"/>
  <c r="Z18" i="4"/>
  <c r="Z19" i="4"/>
  <c r="Y23" i="4"/>
  <c r="O37" i="4" s="1"/>
  <c r="P37" i="4" s="1"/>
  <c r="Z20" i="4"/>
  <c r="Z21" i="4"/>
  <c r="Z22" i="4"/>
  <c r="X23" i="4"/>
  <c r="N37" i="4" s="1"/>
  <c r="W13" i="4"/>
  <c r="W14" i="4"/>
  <c r="W15" i="4"/>
  <c r="W16" i="4"/>
  <c r="W17" i="4"/>
  <c r="W18" i="4"/>
  <c r="W19" i="4"/>
  <c r="V23" i="4"/>
  <c r="L37" i="4" s="1"/>
  <c r="M37" i="4" s="1"/>
  <c r="W20" i="4"/>
  <c r="W21" i="4"/>
  <c r="W22" i="4"/>
  <c r="T23" i="4"/>
  <c r="U13" i="4"/>
  <c r="U14" i="4"/>
  <c r="U15" i="4"/>
  <c r="U16" i="4"/>
  <c r="U17" i="4"/>
  <c r="U18" i="4"/>
  <c r="U19" i="4"/>
  <c r="U20" i="4"/>
  <c r="U21" i="4"/>
  <c r="U22" i="4"/>
  <c r="S23" i="4"/>
  <c r="Q23" i="4"/>
  <c r="R13" i="4"/>
  <c r="R14" i="4"/>
  <c r="R15" i="4"/>
  <c r="R16" i="4"/>
  <c r="R17" i="4"/>
  <c r="R18" i="4"/>
  <c r="R19" i="4"/>
  <c r="R20" i="4"/>
  <c r="R21" i="4"/>
  <c r="R22" i="4"/>
  <c r="O23" i="4"/>
  <c r="P20" i="4" s="1"/>
  <c r="P13" i="4"/>
  <c r="P14" i="4"/>
  <c r="P15" i="4"/>
  <c r="P16" i="4"/>
  <c r="P17" i="4"/>
  <c r="P18" i="4"/>
  <c r="P19" i="4"/>
  <c r="P22" i="4"/>
  <c r="N23" i="4"/>
  <c r="N35" i="4" s="1"/>
  <c r="L23" i="4"/>
  <c r="L35" i="4" s="1"/>
  <c r="M14" i="4"/>
  <c r="M15" i="4"/>
  <c r="M16" i="4"/>
  <c r="M17" i="4"/>
  <c r="M18" i="4"/>
  <c r="M19" i="4"/>
  <c r="M20" i="4"/>
  <c r="M21" i="4"/>
  <c r="M22" i="4"/>
  <c r="J23" i="4"/>
  <c r="O34" i="4" s="1"/>
  <c r="K13" i="4"/>
  <c r="K14" i="4"/>
  <c r="K15" i="4"/>
  <c r="K16" i="4"/>
  <c r="K17" i="4"/>
  <c r="K18" i="4"/>
  <c r="K19" i="4"/>
  <c r="K20" i="4"/>
  <c r="K22" i="4"/>
  <c r="I23" i="4"/>
  <c r="N34" i="4" s="1"/>
  <c r="G23" i="4"/>
  <c r="L34" i="4" s="1"/>
  <c r="H13" i="4"/>
  <c r="H14" i="4"/>
  <c r="H15" i="4"/>
  <c r="H16" i="4"/>
  <c r="H17" i="4"/>
  <c r="H18" i="4"/>
  <c r="H19" i="4"/>
  <c r="H20" i="4"/>
  <c r="H21" i="4"/>
  <c r="H22" i="4"/>
  <c r="E23" i="4"/>
  <c r="F13" i="4"/>
  <c r="F14" i="4"/>
  <c r="F15" i="4"/>
  <c r="F16" i="4"/>
  <c r="F17" i="4"/>
  <c r="F18" i="4"/>
  <c r="F19" i="4"/>
  <c r="F20" i="4"/>
  <c r="F21" i="4"/>
  <c r="F22" i="4"/>
  <c r="D23" i="4"/>
  <c r="N33" i="4" s="1"/>
  <c r="B23" i="4"/>
  <c r="L33" i="4" s="1"/>
  <c r="M33" i="4" s="1"/>
  <c r="C14" i="4"/>
  <c r="C15" i="4"/>
  <c r="C16" i="4"/>
  <c r="C17" i="4"/>
  <c r="C18" i="4"/>
  <c r="C19" i="4"/>
  <c r="C20" i="4"/>
  <c r="C21" i="4"/>
  <c r="C22" i="4"/>
  <c r="O33" i="4"/>
  <c r="P33" i="4" s="1"/>
  <c r="O36" i="4"/>
  <c r="P36" i="4" s="1"/>
  <c r="O38" i="4"/>
  <c r="P38" i="4" s="1"/>
  <c r="N36" i="4"/>
  <c r="L36" i="4"/>
  <c r="M36" i="4" s="1"/>
  <c r="F34" i="4"/>
  <c r="F36" i="4"/>
  <c r="F38" i="4"/>
  <c r="F39" i="4"/>
  <c r="D33" i="4"/>
  <c r="D34" i="4"/>
  <c r="D35" i="4"/>
  <c r="D36" i="4"/>
  <c r="D37" i="4"/>
  <c r="D38" i="4"/>
  <c r="D39" i="4"/>
  <c r="D40" i="4"/>
  <c r="D41" i="4"/>
  <c r="C34" i="4"/>
  <c r="C37" i="4"/>
  <c r="C38" i="4"/>
  <c r="J23" i="1"/>
  <c r="O34" i="1" s="1"/>
  <c r="O23" i="1"/>
  <c r="O35" i="1" s="1"/>
  <c r="E23" i="1"/>
  <c r="O33" i="1" s="1"/>
  <c r="P33" i="1" s="1"/>
  <c r="Y23" i="1"/>
  <c r="O37" i="1" s="1"/>
  <c r="P37" i="1" s="1"/>
  <c r="I23" i="1"/>
  <c r="N34" i="1" s="1"/>
  <c r="N23" i="1"/>
  <c r="N35" i="1" s="1"/>
  <c r="D23" i="1"/>
  <c r="N33" i="1" s="1"/>
  <c r="X23" i="1"/>
  <c r="N37" i="1"/>
  <c r="B23" i="1"/>
  <c r="L33" i="1" s="1"/>
  <c r="M33" i="1" s="1"/>
  <c r="G23" i="1"/>
  <c r="L34" i="1" s="1"/>
  <c r="L23" i="1"/>
  <c r="L35" i="1" s="1"/>
  <c r="V23" i="1"/>
  <c r="L37" i="1" s="1"/>
  <c r="M37" i="1" s="1"/>
  <c r="Q23" i="1"/>
  <c r="L36" i="1"/>
  <c r="M36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19" i="1"/>
  <c r="P18" i="1"/>
  <c r="P17" i="1"/>
  <c r="P16" i="1"/>
  <c r="P15" i="1"/>
  <c r="P14" i="1"/>
  <c r="M22" i="1"/>
  <c r="M21" i="1"/>
  <c r="M19" i="1"/>
  <c r="M18" i="1"/>
  <c r="M17" i="1"/>
  <c r="M16" i="1"/>
  <c r="M15" i="1"/>
  <c r="M14" i="1"/>
  <c r="K22" i="1"/>
  <c r="K19" i="1"/>
  <c r="K18" i="1"/>
  <c r="K17" i="1"/>
  <c r="K16" i="1"/>
  <c r="K15" i="1"/>
  <c r="H22" i="1"/>
  <c r="H21" i="1"/>
  <c r="H19" i="1"/>
  <c r="H18" i="1"/>
  <c r="H17" i="1"/>
  <c r="H16" i="1"/>
  <c r="H15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F33" i="1" s="1"/>
  <c r="E40" i="1"/>
  <c r="E34" i="1"/>
  <c r="E35" i="1"/>
  <c r="E36" i="1"/>
  <c r="F36" i="1" s="1"/>
  <c r="E37" i="1"/>
  <c r="F37" i="1" s="1"/>
  <c r="E38" i="1"/>
  <c r="F38" i="1" s="1"/>
  <c r="E39" i="1"/>
  <c r="F39" i="1" s="1"/>
  <c r="F35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C33" i="1" s="1"/>
  <c r="B40" i="1"/>
  <c r="B34" i="1"/>
  <c r="B35" i="1"/>
  <c r="B36" i="1"/>
  <c r="B37" i="1"/>
  <c r="C37" i="1" s="1"/>
  <c r="B38" i="1"/>
  <c r="C38" i="1" s="1"/>
  <c r="B39" i="1"/>
  <c r="C39" i="1" s="1"/>
  <c r="C35" i="1"/>
  <c r="C36" i="1"/>
  <c r="C42" i="1"/>
  <c r="AE13" i="1"/>
  <c r="AE23" i="1" s="1"/>
  <c r="AD23" i="1"/>
  <c r="AC23" i="1"/>
  <c r="AB13" i="1"/>
  <c r="AA23" i="1"/>
  <c r="L38" i="1" s="1"/>
  <c r="M38" i="1" s="1"/>
  <c r="Z13" i="1"/>
  <c r="W13" i="1"/>
  <c r="U13" i="1"/>
  <c r="U14" i="1"/>
  <c r="U15" i="1"/>
  <c r="U16" i="1"/>
  <c r="U17" i="1"/>
  <c r="U18" i="1"/>
  <c r="U19" i="1"/>
  <c r="U20" i="1"/>
  <c r="U21" i="1"/>
  <c r="T23" i="1"/>
  <c r="O36" i="1" s="1"/>
  <c r="P36" i="1" s="1"/>
  <c r="S23" i="1"/>
  <c r="N36" i="1" s="1"/>
  <c r="R13" i="1"/>
  <c r="P13" i="1"/>
  <c r="M13" i="1"/>
  <c r="K13" i="1"/>
  <c r="H13" i="1"/>
  <c r="F20" i="1"/>
  <c r="F13" i="1"/>
  <c r="F14" i="1"/>
  <c r="F15" i="1"/>
  <c r="F16" i="1"/>
  <c r="F17" i="1"/>
  <c r="F18" i="1"/>
  <c r="F19" i="1"/>
  <c r="F21" i="1"/>
  <c r="O38" i="1"/>
  <c r="P38" i="1" s="1"/>
  <c r="N38" i="1"/>
  <c r="M19" i="6" l="1"/>
  <c r="M23" i="6" s="1"/>
  <c r="M20" i="6"/>
  <c r="H20" i="6"/>
  <c r="H19" i="6"/>
  <c r="K21" i="6"/>
  <c r="K20" i="6"/>
  <c r="P19" i="6"/>
  <c r="K19" i="6"/>
  <c r="P20" i="6"/>
  <c r="P21" i="6"/>
  <c r="K21" i="5"/>
  <c r="K20" i="5"/>
  <c r="K23" i="5" s="1"/>
  <c r="C23" i="4"/>
  <c r="Z23" i="5"/>
  <c r="Z23" i="4"/>
  <c r="B37" i="7"/>
  <c r="C37" i="7" s="1"/>
  <c r="E32" i="7"/>
  <c r="K20" i="1"/>
  <c r="K23" i="1" s="1"/>
  <c r="F23" i="4"/>
  <c r="D34" i="7"/>
  <c r="AB23" i="1"/>
  <c r="K21" i="1"/>
  <c r="F23" i="5"/>
  <c r="AE23" i="5"/>
  <c r="O35" i="5"/>
  <c r="O39" i="5" s="1"/>
  <c r="P34" i="5" s="1"/>
  <c r="D32" i="7"/>
  <c r="AA23" i="7"/>
  <c r="L36" i="7" s="1"/>
  <c r="M36" i="7" s="1"/>
  <c r="D41" i="7"/>
  <c r="M14" i="5"/>
  <c r="M23" i="5" s="1"/>
  <c r="H20" i="5"/>
  <c r="H23" i="5" s="1"/>
  <c r="P23" i="5"/>
  <c r="M20" i="5"/>
  <c r="D43" i="5"/>
  <c r="W23" i="6"/>
  <c r="Z23" i="6"/>
  <c r="B38" i="7"/>
  <c r="E38" i="7"/>
  <c r="AB23" i="4"/>
  <c r="B43" i="5"/>
  <c r="W23" i="1"/>
  <c r="C23" i="1"/>
  <c r="M20" i="1"/>
  <c r="M13" i="4"/>
  <c r="M23" i="4" s="1"/>
  <c r="C33" i="5"/>
  <c r="H23" i="6"/>
  <c r="U23" i="6"/>
  <c r="E43" i="6"/>
  <c r="F40" i="6" s="1"/>
  <c r="E23" i="7"/>
  <c r="O32" i="7" s="1"/>
  <c r="P32" i="7" s="1"/>
  <c r="B40" i="7"/>
  <c r="E34" i="7"/>
  <c r="F34" i="7" s="1"/>
  <c r="F23" i="1"/>
  <c r="U23" i="1"/>
  <c r="P20" i="1"/>
  <c r="R23" i="1"/>
  <c r="Z23" i="1"/>
  <c r="K21" i="4"/>
  <c r="K23" i="4" s="1"/>
  <c r="F23" i="6"/>
  <c r="AB17" i="7"/>
  <c r="AB23" i="7" s="1"/>
  <c r="X23" i="7"/>
  <c r="N37" i="7" s="1"/>
  <c r="H23" i="4"/>
  <c r="P21" i="4"/>
  <c r="O35" i="4"/>
  <c r="D43" i="4"/>
  <c r="N39" i="4"/>
  <c r="P23" i="1"/>
  <c r="K14" i="1"/>
  <c r="D43" i="1"/>
  <c r="H20" i="1"/>
  <c r="B43" i="1"/>
  <c r="C34" i="1" s="1"/>
  <c r="N23" i="7"/>
  <c r="N34" i="7" s="1"/>
  <c r="M23" i="1"/>
  <c r="D39" i="7"/>
  <c r="E43" i="1"/>
  <c r="F40" i="1" s="1"/>
  <c r="O39" i="1"/>
  <c r="P34" i="1" s="1"/>
  <c r="C40" i="1"/>
  <c r="H14" i="1"/>
  <c r="N39" i="1"/>
  <c r="L39" i="1"/>
  <c r="B35" i="7"/>
  <c r="C35" i="7" s="1"/>
  <c r="R16" i="7"/>
  <c r="F21" i="7"/>
  <c r="F23" i="7" s="1"/>
  <c r="E40" i="7"/>
  <c r="W23" i="4"/>
  <c r="AE23" i="6"/>
  <c r="D43" i="6"/>
  <c r="AC23" i="7"/>
  <c r="N36" i="7" s="1"/>
  <c r="L23" i="7"/>
  <c r="M17" i="7"/>
  <c r="D37" i="7"/>
  <c r="D40" i="7"/>
  <c r="L39" i="4"/>
  <c r="M34" i="4" s="1"/>
  <c r="U23" i="4"/>
  <c r="AB23" i="5"/>
  <c r="AB23" i="6"/>
  <c r="B43" i="6"/>
  <c r="C40" i="6" s="1"/>
  <c r="N39" i="6"/>
  <c r="AD23" i="7"/>
  <c r="O36" i="7" s="1"/>
  <c r="P36" i="7" s="1"/>
  <c r="B36" i="7"/>
  <c r="C36" i="7" s="1"/>
  <c r="D38" i="7"/>
  <c r="E37" i="7"/>
  <c r="F37" i="7" s="1"/>
  <c r="E35" i="7"/>
  <c r="F35" i="7" s="1"/>
  <c r="U16" i="7"/>
  <c r="U23" i="7" s="1"/>
  <c r="T23" i="7"/>
  <c r="O35" i="7" s="1"/>
  <c r="P35" i="7" s="1"/>
  <c r="E33" i="7"/>
  <c r="E41" i="7"/>
  <c r="F41" i="7" s="1"/>
  <c r="P23" i="4"/>
  <c r="E43" i="4"/>
  <c r="F40" i="4" s="1"/>
  <c r="R23" i="5"/>
  <c r="G23" i="7"/>
  <c r="H19" i="7" s="1"/>
  <c r="B34" i="7"/>
  <c r="C34" i="7" s="1"/>
  <c r="H15" i="7"/>
  <c r="B43" i="4"/>
  <c r="N39" i="5"/>
  <c r="P33" i="5"/>
  <c r="C23" i="6"/>
  <c r="R23" i="6"/>
  <c r="M33" i="6"/>
  <c r="L39" i="6"/>
  <c r="M35" i="6" s="1"/>
  <c r="O39" i="6"/>
  <c r="P34" i="6" s="1"/>
  <c r="P33" i="6"/>
  <c r="V23" i="7"/>
  <c r="L37" i="7" s="1"/>
  <c r="M37" i="7" s="1"/>
  <c r="W13" i="7"/>
  <c r="W23" i="7" s="1"/>
  <c r="B23" i="7"/>
  <c r="L32" i="7" s="1"/>
  <c r="B32" i="7"/>
  <c r="C13" i="7"/>
  <c r="C35" i="4"/>
  <c r="R23" i="4"/>
  <c r="AE23" i="4"/>
  <c r="C23" i="5"/>
  <c r="W23" i="5"/>
  <c r="F33" i="5"/>
  <c r="E43" i="5"/>
  <c r="F40" i="5" s="1"/>
  <c r="L39" i="5"/>
  <c r="M35" i="5" s="1"/>
  <c r="M33" i="5"/>
  <c r="C19" i="7"/>
  <c r="D23" i="7"/>
  <c r="N32" i="7" s="1"/>
  <c r="O23" i="7"/>
  <c r="B33" i="7"/>
  <c r="Q23" i="7"/>
  <c r="L35" i="7" s="1"/>
  <c r="M35" i="7" s="1"/>
  <c r="R14" i="7"/>
  <c r="R23" i="7" s="1"/>
  <c r="B39" i="7"/>
  <c r="C22" i="7"/>
  <c r="B41" i="7"/>
  <c r="C41" i="7" s="1"/>
  <c r="D36" i="7"/>
  <c r="S23" i="7"/>
  <c r="N35" i="7" s="1"/>
  <c r="D33" i="7"/>
  <c r="D35" i="7"/>
  <c r="I23" i="7"/>
  <c r="N33" i="7" s="1"/>
  <c r="Z17" i="7"/>
  <c r="Z23" i="7" s="1"/>
  <c r="Y23" i="7"/>
  <c r="O37" i="7" s="1"/>
  <c r="P37" i="7" s="1"/>
  <c r="K17" i="7"/>
  <c r="E36" i="7"/>
  <c r="F36" i="7" s="1"/>
  <c r="J23" i="7"/>
  <c r="K21" i="7" s="1"/>
  <c r="E39" i="7"/>
  <c r="AE20" i="7"/>
  <c r="AE23" i="7" s="1"/>
  <c r="M13" i="7" l="1"/>
  <c r="M19" i="7"/>
  <c r="C39" i="6"/>
  <c r="C43" i="6" s="1"/>
  <c r="M34" i="6"/>
  <c r="M39" i="6" s="1"/>
  <c r="K23" i="6"/>
  <c r="P23" i="6"/>
  <c r="P13" i="7"/>
  <c r="P19" i="7"/>
  <c r="F39" i="6"/>
  <c r="K19" i="7"/>
  <c r="F41" i="6"/>
  <c r="P35" i="6"/>
  <c r="P39" i="6" s="1"/>
  <c r="F41" i="5"/>
  <c r="P14" i="7"/>
  <c r="F34" i="5"/>
  <c r="F43" i="5" s="1"/>
  <c r="M14" i="7"/>
  <c r="C40" i="5"/>
  <c r="C34" i="5"/>
  <c r="C43" i="5" s="1"/>
  <c r="P35" i="5"/>
  <c r="P39" i="5" s="1"/>
  <c r="M34" i="5"/>
  <c r="M39" i="5" s="1"/>
  <c r="F33" i="4"/>
  <c r="C40" i="4"/>
  <c r="C33" i="4"/>
  <c r="C43" i="4" s="1"/>
  <c r="F41" i="4"/>
  <c r="O39" i="4"/>
  <c r="P34" i="4" s="1"/>
  <c r="M35" i="4"/>
  <c r="M39" i="4" s="1"/>
  <c r="H23" i="1"/>
  <c r="P35" i="1"/>
  <c r="P39" i="1" s="1"/>
  <c r="O34" i="7"/>
  <c r="P21" i="7"/>
  <c r="F34" i="1"/>
  <c r="F41" i="1"/>
  <c r="K20" i="7"/>
  <c r="L33" i="7"/>
  <c r="H21" i="7"/>
  <c r="C41" i="1"/>
  <c r="C43" i="1" s="1"/>
  <c r="P20" i="7"/>
  <c r="L34" i="7"/>
  <c r="M20" i="7"/>
  <c r="M34" i="1"/>
  <c r="M35" i="1"/>
  <c r="H20" i="7"/>
  <c r="O33" i="7"/>
  <c r="K14" i="7"/>
  <c r="D42" i="7"/>
  <c r="H14" i="7"/>
  <c r="E42" i="7"/>
  <c r="F38" i="7" s="1"/>
  <c r="N38" i="7"/>
  <c r="B42" i="7"/>
  <c r="C32" i="7" s="1"/>
  <c r="M32" i="7"/>
  <c r="C23" i="7"/>
  <c r="C38" i="7" l="1"/>
  <c r="M23" i="7"/>
  <c r="F43" i="6"/>
  <c r="F43" i="4"/>
  <c r="P23" i="7"/>
  <c r="K23" i="7"/>
  <c r="F39" i="7"/>
  <c r="F32" i="7"/>
  <c r="P35" i="4"/>
  <c r="P39" i="4" s="1"/>
  <c r="F43" i="1"/>
  <c r="O38" i="7"/>
  <c r="P34" i="7" s="1"/>
  <c r="F40" i="7"/>
  <c r="C39" i="7"/>
  <c r="C40" i="7"/>
  <c r="M39" i="1"/>
  <c r="C33" i="7"/>
  <c r="L38" i="7"/>
  <c r="M33" i="7" s="1"/>
  <c r="F33" i="7"/>
  <c r="H23" i="7"/>
  <c r="P33" i="7" l="1"/>
  <c r="P38" i="7" s="1"/>
  <c r="C42" i="7"/>
  <c r="F42" i="7"/>
  <c r="M34" i="7"/>
  <c r="M38" i="7" s="1"/>
</calcChain>
</file>

<file path=xl/sharedStrings.xml><?xml version="1.0" encoding="utf-8"?>
<sst xmlns="http://schemas.openxmlformats.org/spreadsheetml/2006/main" count="440" uniqueCount="57">
  <si>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</si>
  <si>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</si>
  <si>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</si>
  <si>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</si>
  <si>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</si>
  <si>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</si>
  <si>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</si>
  <si>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</si>
  <si>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</si>
  <si>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</si>
  <si>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</si>
  <si>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</si>
  <si>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</si>
  <si>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</si>
  <si>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</si>
  <si>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</si>
  <si>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</si>
  <si>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</si>
  <si>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</si>
  <si>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</si>
  <si>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</si>
  <si>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</si>
  <si>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</si>
  <si>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</si>
  <si>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</si>
  <si>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</si>
  <si>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</si>
  <si>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</si>
  <si>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</si>
  <si>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</si>
  <si>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</si>
  <si>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</si>
  <si>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</si>
  <si>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</si>
  <si>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</si>
  <si>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</si>
  <si>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</si>
  <si>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</si>
  <si>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</si>
  <si>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</si>
  <si>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</si>
  <si>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</si>
  <si>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</si>
  <si>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</si>
  <si>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</si>
  <si>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</si>
  <si>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</si>
  <si>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</si>
  <si>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</si>
  <si>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</si>
  <si>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</si>
  <si>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</si>
  <si>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</si>
  <si>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</si>
  <si>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</si>
  <si>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FUNDACIO NAVEGACIO OCEANICA BARCELONA</t>
  </si>
  <si>
    <r>
      <t xml:space="preserve">Preu net              </t>
    </r>
    <r>
      <rPr>
        <b/>
        <i/>
        <sz val="9"/>
        <color theme="1"/>
        <rFont val="Arial"/>
        <family val="2"/>
      </rPr>
      <t>(sense 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</si>
</sst>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B0-43D4-8A7F-65569A0F652D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B0-43D4-8A7F-65569A0F652D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B0-43D4-8A7F-65569A0F652D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B0-43D4-8A7F-65569A0F652D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B0-43D4-8A7F-65569A0F652D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B0-43D4-8A7F-65569A0F652D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B0-43D4-8A7F-65569A0F652D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B0-43D4-8A7F-65569A0F652D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B0-43D4-8A7F-65569A0F652D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B0-43D4-8A7F-65569A0F652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169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2B0-43D4-8A7F-65569A0F6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D9-4239-9FAD-5A5BADD11097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9-4239-9FAD-5A5BADD11097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D9-4239-9FAD-5A5BADD11097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D9-4239-9FAD-5A5BADD11097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D9-4239-9FAD-5A5BADD11097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D9-4239-9FAD-5A5BADD11097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D9-4239-9FAD-5A5BADD11097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D9-4239-9FAD-5A5BADD11097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D9-4239-9FAD-5A5BADD11097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D9-4239-9FAD-5A5BADD1109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56557.82</c:v>
                </c:pt>
                <c:pt idx="1">
                  <c:v>23552.65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388.68</c:v>
                </c:pt>
                <c:pt idx="7">
                  <c:v>209874.99000000002</c:v>
                </c:pt>
                <c:pt idx="8">
                  <c:v>87846.68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0D9-4239-9FAD-5A5BADD110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B6-4F5F-9CA8-2D81BC7B960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6-4F5F-9CA8-2D81BC7B960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B6-4F5F-9CA8-2D81BC7B960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B6-4F5F-9CA8-2D81BC7B96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0</c:v>
                </c:pt>
                <c:pt idx="1">
                  <c:v>145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B6-4F5F-9CA8-2D81BC7B96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80-4FDA-83C4-BAFDF3BA30DC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80-4FDA-83C4-BAFDF3BA30DC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80-4FDA-83C4-BAFDF3BA30DC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80-4FDA-83C4-BAFDF3BA30DC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80-4FDA-83C4-BAFDF3BA30DC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80-4FDA-83C4-BAFDF3BA30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0</c:v>
                </c:pt>
                <c:pt idx="1">
                  <c:v>225061.79</c:v>
                </c:pt>
                <c:pt idx="2">
                  <c:v>153159.03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80-4FDA-83C4-BAFDF3BA30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0" zoomScaleNormal="80" workbookViewId="0">
      <selection activeCell="A30" sqref="A30:F43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/>
      <c r="H13" s="20" t="str">
        <f>IF(G13,G13/$G$23,"")</f>
        <v/>
      </c>
      <c r="I13" s="4"/>
      <c r="J13" s="5"/>
      <c r="K13" s="21" t="str">
        <f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>
        <v>2</v>
      </c>
      <c r="H14" s="20">
        <f t="shared" ref="H14:H22" si="3">IF(G14,G14/$G$23,"")</f>
        <v>6.25E-2</v>
      </c>
      <c r="I14" s="6">
        <v>19465</v>
      </c>
      <c r="J14" s="7">
        <v>23552.65</v>
      </c>
      <c r="K14" s="21">
        <f t="shared" ref="K14:K22" si="4">IF(J14,J14/$J$23,"")</f>
        <v>0.30454064921019708</v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/>
      <c r="H19" s="20" t="str">
        <f t="shared" si="3"/>
        <v/>
      </c>
      <c r="I19" s="6"/>
      <c r="J19" s="7"/>
      <c r="K19" s="21" t="str">
        <f t="shared" si="4"/>
        <v/>
      </c>
      <c r="L19" s="2"/>
      <c r="M19" s="20" t="str">
        <f t="shared" si="5"/>
        <v/>
      </c>
      <c r="N19" s="6"/>
      <c r="O19" s="7"/>
      <c r="P19" s="21" t="str">
        <f t="shared" si="6"/>
        <v/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30</v>
      </c>
      <c r="H20" s="67">
        <f t="shared" si="3"/>
        <v>0.9375</v>
      </c>
      <c r="I20" s="70">
        <v>39919.72</v>
      </c>
      <c r="J20" s="71">
        <v>47371.81</v>
      </c>
      <c r="K20" s="68">
        <f t="shared" si="4"/>
        <v>0.6125273279933301</v>
      </c>
      <c r="L20" s="69">
        <v>4</v>
      </c>
      <c r="M20" s="67">
        <f t="shared" si="5"/>
        <v>1</v>
      </c>
      <c r="N20" s="70">
        <v>181.65</v>
      </c>
      <c r="O20" s="71">
        <v>219.8</v>
      </c>
      <c r="P20" s="68">
        <f t="shared" si="6"/>
        <v>1.6701734229664804E-2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5575.62</v>
      </c>
      <c r="J21" s="7">
        <v>6413.82</v>
      </c>
      <c r="K21" s="21">
        <f t="shared" si="4"/>
        <v>8.293202279647284E-2</v>
      </c>
      <c r="L21" s="2"/>
      <c r="M21" s="20" t="str">
        <f t="shared" si="5"/>
        <v/>
      </c>
      <c r="N21" s="6">
        <v>10743.07</v>
      </c>
      <c r="O21" s="7">
        <v>12940.51</v>
      </c>
      <c r="P21" s="21">
        <f t="shared" si="6"/>
        <v>0.9832982657703353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32</v>
      </c>
      <c r="H23" s="17">
        <f t="shared" si="12"/>
        <v>1</v>
      </c>
      <c r="I23" s="18">
        <f t="shared" si="12"/>
        <v>64960.340000000004</v>
      </c>
      <c r="J23" s="18">
        <f t="shared" si="12"/>
        <v>77338.28</v>
      </c>
      <c r="K23" s="19">
        <f t="shared" si="12"/>
        <v>1</v>
      </c>
      <c r="L23" s="16">
        <f t="shared" si="12"/>
        <v>4</v>
      </c>
      <c r="M23" s="17">
        <f t="shared" si="12"/>
        <v>1</v>
      </c>
      <c r="N23" s="18">
        <f t="shared" si="12"/>
        <v>10924.72</v>
      </c>
      <c r="O23" s="18">
        <f t="shared" si="12"/>
        <v>13160.31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36" t="s">
        <v>52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5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13">B13+G13+L13+Q13+AA13+V13</f>
        <v>0</v>
      </c>
      <c r="C33" s="8" t="str">
        <f t="shared" ref="C33:C41" si="14">IF(B33,B33/$B$43,"")</f>
        <v/>
      </c>
      <c r="D33" s="10">
        <f t="shared" ref="D33:D42" si="15">D13+I13+N13+S13+AC13+X13</f>
        <v>0</v>
      </c>
      <c r="E33" s="11">
        <f t="shared" ref="E33:E42" si="16">E13+J13+O13+T13+AD13+Y13</f>
        <v>0</v>
      </c>
      <c r="F33" s="21" t="str">
        <f t="shared" ref="F33:F41" si="17">IF(E33,E33/$E$43,"")</f>
        <v/>
      </c>
      <c r="J33" s="93" t="s">
        <v>3</v>
      </c>
      <c r="K33" s="94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25">
      <c r="A34" s="43" t="s">
        <v>18</v>
      </c>
      <c r="B34" s="12">
        <f t="shared" si="13"/>
        <v>2</v>
      </c>
      <c r="C34" s="8">
        <f t="shared" si="14"/>
        <v>5.5555555555555552E-2</v>
      </c>
      <c r="D34" s="13">
        <f t="shared" si="15"/>
        <v>19465</v>
      </c>
      <c r="E34" s="14">
        <f t="shared" si="16"/>
        <v>23552.65</v>
      </c>
      <c r="F34" s="21">
        <f t="shared" si="17"/>
        <v>0.26025433103432882</v>
      </c>
      <c r="J34" s="89" t="s">
        <v>1</v>
      </c>
      <c r="K34" s="90"/>
      <c r="L34" s="61">
        <f>G23</f>
        <v>32</v>
      </c>
      <c r="M34" s="8">
        <f t="shared" si="18"/>
        <v>0.88888888888888884</v>
      </c>
      <c r="N34" s="62">
        <f>I23</f>
        <v>64960.340000000004</v>
      </c>
      <c r="O34" s="62">
        <f>J23</f>
        <v>77338.28</v>
      </c>
      <c r="P34" s="60">
        <f t="shared" si="19"/>
        <v>0.8545799442842148</v>
      </c>
    </row>
    <row r="35" spans="1:33" ht="30" customHeight="1" x14ac:dyDescent="0.25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9" t="s">
        <v>2</v>
      </c>
      <c r="K35" s="90"/>
      <c r="L35" s="61">
        <f>L23</f>
        <v>4</v>
      </c>
      <c r="M35" s="8">
        <f t="shared" si="18"/>
        <v>0.1111111111111111</v>
      </c>
      <c r="N35" s="62">
        <f>N23</f>
        <v>10924.72</v>
      </c>
      <c r="O35" s="62">
        <f>O23</f>
        <v>13160.31</v>
      </c>
      <c r="P35" s="60">
        <f t="shared" si="19"/>
        <v>0.14542005571578517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89" t="s">
        <v>34</v>
      </c>
      <c r="K36" s="90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9" t="s">
        <v>5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89" t="s">
        <v>4</v>
      </c>
      <c r="K38" s="90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13"/>
        <v>0</v>
      </c>
      <c r="C39" s="8" t="str">
        <f t="shared" si="14"/>
        <v/>
      </c>
      <c r="D39" s="13">
        <f t="shared" si="15"/>
        <v>0</v>
      </c>
      <c r="E39" s="23">
        <f t="shared" si="16"/>
        <v>0</v>
      </c>
      <c r="F39" s="21" t="str">
        <f t="shared" si="17"/>
        <v/>
      </c>
      <c r="G39" s="25"/>
      <c r="J39" s="91" t="s">
        <v>0</v>
      </c>
      <c r="K39" s="92"/>
      <c r="L39" s="85">
        <f>SUM(L33:L38)</f>
        <v>36</v>
      </c>
      <c r="M39" s="17">
        <f>SUM(M33:M38)</f>
        <v>1</v>
      </c>
      <c r="N39" s="86">
        <f>SUM(N33:N38)</f>
        <v>75885.06</v>
      </c>
      <c r="O39" s="87">
        <f>SUM(O33:O38)</f>
        <v>90498.59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13"/>
        <v>34</v>
      </c>
      <c r="C40" s="8">
        <f t="shared" si="14"/>
        <v>0.94444444444444442</v>
      </c>
      <c r="D40" s="13">
        <f t="shared" si="15"/>
        <v>40101.370000000003</v>
      </c>
      <c r="E40" s="23">
        <f t="shared" si="16"/>
        <v>47591.61</v>
      </c>
      <c r="F40" s="21">
        <f t="shared" si="17"/>
        <v>0.52588233695132702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16318.689999999999</v>
      </c>
      <c r="E41" s="14">
        <f t="shared" si="16"/>
        <v>19354.330000000002</v>
      </c>
      <c r="F41" s="21">
        <f t="shared" si="17"/>
        <v>0.21386333201434407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36</v>
      </c>
      <c r="C43" s="17">
        <f>SUM(C33:C42)</f>
        <v>1</v>
      </c>
      <c r="D43" s="18">
        <f>SUM(D33:D42)</f>
        <v>75885.06</v>
      </c>
      <c r="E43" s="18">
        <f>SUM(E33:E42)</f>
        <v>90498.590000000011</v>
      </c>
      <c r="F43" s="19">
        <f>SUM(F33:F42)</f>
        <v>0.99999999999999989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" header="0.31496062992125984" footer="0.31496062992125984"/>
  <pageSetup paperSize="9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I39" sqref="I39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>
        <v>1</v>
      </c>
      <c r="M13" s="20">
        <f t="shared" ref="M13:M21" si="4">IF(L13,L13/$L$23,"")</f>
        <v>0.125</v>
      </c>
      <c r="N13" s="4">
        <v>46742</v>
      </c>
      <c r="O13" s="4">
        <v>56557.82</v>
      </c>
      <c r="P13" s="21">
        <f t="shared" ref="P13:P21" si="5">IF(O13,O13/$O$23,"")</f>
        <v>0.76705741176770548</v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16</v>
      </c>
      <c r="H20" s="67">
        <f t="shared" si="2"/>
        <v>1</v>
      </c>
      <c r="I20" s="70">
        <v>13682.51</v>
      </c>
      <c r="J20" s="71">
        <v>14330.1</v>
      </c>
      <c r="K20" s="68">
        <f t="shared" si="3"/>
        <v>0.39345415467390349</v>
      </c>
      <c r="L20" s="69">
        <v>7</v>
      </c>
      <c r="M20" s="67">
        <f t="shared" si="4"/>
        <v>0.875</v>
      </c>
      <c r="N20" s="70">
        <v>3611.14</v>
      </c>
      <c r="O20" s="71">
        <v>4369.4799999999996</v>
      </c>
      <c r="P20" s="68">
        <f t="shared" si="5"/>
        <v>5.926045274677761E-2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19595.37</v>
      </c>
      <c r="J21" s="7">
        <v>22091.17</v>
      </c>
      <c r="K21" s="21">
        <f t="shared" si="3"/>
        <v>0.60654584532609657</v>
      </c>
      <c r="L21" s="2"/>
      <c r="M21" s="20" t="str">
        <f t="shared" si="4"/>
        <v/>
      </c>
      <c r="N21" s="6">
        <v>10679.52</v>
      </c>
      <c r="O21" s="7">
        <v>12806.19</v>
      </c>
      <c r="P21" s="21">
        <f t="shared" si="5"/>
        <v>0.17368213548551681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16</v>
      </c>
      <c r="H23" s="17">
        <f t="shared" si="22"/>
        <v>1</v>
      </c>
      <c r="I23" s="18">
        <f t="shared" si="22"/>
        <v>33277.879999999997</v>
      </c>
      <c r="J23" s="18">
        <f t="shared" si="22"/>
        <v>36421.269999999997</v>
      </c>
      <c r="K23" s="19">
        <f t="shared" si="22"/>
        <v>1</v>
      </c>
      <c r="L23" s="16">
        <f t="shared" si="22"/>
        <v>8</v>
      </c>
      <c r="M23" s="17">
        <f t="shared" si="22"/>
        <v>1</v>
      </c>
      <c r="N23" s="18">
        <f t="shared" si="22"/>
        <v>61032.66</v>
      </c>
      <c r="O23" s="18">
        <f t="shared" si="22"/>
        <v>73733.490000000005</v>
      </c>
      <c r="P23" s="19">
        <f t="shared" si="22"/>
        <v>0.99999999999999989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1</v>
      </c>
      <c r="C33" s="8">
        <f t="shared" ref="C33:C42" si="24">IF(B33,B33/$B$43,"")</f>
        <v>4.1666666666666664E-2</v>
      </c>
      <c r="D33" s="10">
        <f t="shared" ref="D33:D42" si="25">D13+I13+N13+S13+AC13+X13</f>
        <v>46742</v>
      </c>
      <c r="E33" s="11">
        <f t="shared" ref="E33:E42" si="26">E13+J13+O13+T13+AD13+Y13</f>
        <v>56557.82</v>
      </c>
      <c r="F33" s="21">
        <f t="shared" ref="F33:F42" si="27">IF(E33,E33/$E$43,"")</f>
        <v>0.5134396371069212</v>
      </c>
      <c r="J33" s="93" t="s">
        <v>3</v>
      </c>
      <c r="K33" s="94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25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89" t="s">
        <v>1</v>
      </c>
      <c r="K34" s="90"/>
      <c r="L34" s="61">
        <f>G23</f>
        <v>16</v>
      </c>
      <c r="M34" s="8">
        <f t="shared" si="28"/>
        <v>0.66666666666666663</v>
      </c>
      <c r="N34" s="62">
        <f>I23</f>
        <v>33277.879999999997</v>
      </c>
      <c r="O34" s="62">
        <f>J23</f>
        <v>36421.269999999997</v>
      </c>
      <c r="P34" s="60">
        <f t="shared" si="29"/>
        <v>0.33063727795330855</v>
      </c>
    </row>
    <row r="35" spans="1:33" ht="30" customHeight="1" x14ac:dyDescent="0.2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2</v>
      </c>
      <c r="K35" s="90"/>
      <c r="L35" s="61">
        <f>L23</f>
        <v>8</v>
      </c>
      <c r="M35" s="8">
        <f t="shared" si="28"/>
        <v>0.33333333333333331</v>
      </c>
      <c r="N35" s="62">
        <f>N23</f>
        <v>61032.66</v>
      </c>
      <c r="O35" s="62">
        <f>O23</f>
        <v>73733.490000000005</v>
      </c>
      <c r="P35" s="60">
        <f t="shared" si="29"/>
        <v>0.66936272204669134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91" t="s">
        <v>0</v>
      </c>
      <c r="K39" s="92"/>
      <c r="L39" s="85">
        <f>SUM(L33:L38)</f>
        <v>24</v>
      </c>
      <c r="M39" s="17">
        <f>SUM(M33:M38)</f>
        <v>1</v>
      </c>
      <c r="N39" s="86">
        <f>SUM(N33:N38)</f>
        <v>94310.540000000008</v>
      </c>
      <c r="O39" s="87">
        <f>SUM(O33:O38)</f>
        <v>110154.76000000001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23</v>
      </c>
      <c r="C40" s="8">
        <f t="shared" si="24"/>
        <v>0.95833333333333337</v>
      </c>
      <c r="D40" s="13">
        <f t="shared" si="25"/>
        <v>17293.650000000001</v>
      </c>
      <c r="E40" s="23">
        <f t="shared" si="26"/>
        <v>18699.580000000002</v>
      </c>
      <c r="F40" s="21">
        <f t="shared" si="27"/>
        <v>0.16975734866110193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30274.89</v>
      </c>
      <c r="E41" s="14">
        <f t="shared" si="26"/>
        <v>34897.360000000001</v>
      </c>
      <c r="F41" s="21">
        <f t="shared" si="27"/>
        <v>0.31680301423197693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24</v>
      </c>
      <c r="C43" s="17">
        <f>SUM(C33:C42)</f>
        <v>1</v>
      </c>
      <c r="D43" s="18">
        <f>SUM(D33:D42)</f>
        <v>94310.540000000008</v>
      </c>
      <c r="E43" s="18">
        <f>SUM(E33:E42)</f>
        <v>110154.76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9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0" zoomScaleNormal="80" workbookViewId="0">
      <selection activeCell="I26" sqref="I26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56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25</v>
      </c>
      <c r="H20" s="67">
        <f t="shared" si="2"/>
        <v>1</v>
      </c>
      <c r="I20" s="70">
        <v>13159.46</v>
      </c>
      <c r="J20" s="71">
        <v>15497.52</v>
      </c>
      <c r="K20" s="68">
        <f t="shared" si="3"/>
        <v>0.49188794586462348</v>
      </c>
      <c r="L20" s="69">
        <v>2</v>
      </c>
      <c r="M20" s="67">
        <f t="shared" si="4"/>
        <v>1</v>
      </c>
      <c r="N20" s="70">
        <v>425.54</v>
      </c>
      <c r="O20" s="71">
        <v>451.4</v>
      </c>
      <c r="P20" s="68">
        <f t="shared" si="5"/>
        <v>6.9346934386185929E-2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14763.88</v>
      </c>
      <c r="J21" s="7">
        <v>16008.68</v>
      </c>
      <c r="K21" s="21">
        <f t="shared" si="3"/>
        <v>0.50811205413537652</v>
      </c>
      <c r="L21" s="2"/>
      <c r="M21" s="20" t="str">
        <f t="shared" si="4"/>
        <v/>
      </c>
      <c r="N21" s="6">
        <v>5056.67</v>
      </c>
      <c r="O21" s="7">
        <v>6057.9</v>
      </c>
      <c r="P21" s="21">
        <f t="shared" si="5"/>
        <v>0.93065306561381411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25</v>
      </c>
      <c r="H23" s="17">
        <f t="shared" si="22"/>
        <v>1</v>
      </c>
      <c r="I23" s="18">
        <f t="shared" si="22"/>
        <v>27923.339999999997</v>
      </c>
      <c r="J23" s="18">
        <f t="shared" si="22"/>
        <v>31506.2</v>
      </c>
      <c r="K23" s="19">
        <f t="shared" si="22"/>
        <v>1</v>
      </c>
      <c r="L23" s="16">
        <f t="shared" si="22"/>
        <v>2</v>
      </c>
      <c r="M23" s="17">
        <f t="shared" si="22"/>
        <v>1</v>
      </c>
      <c r="N23" s="18">
        <f t="shared" si="22"/>
        <v>5482.21</v>
      </c>
      <c r="O23" s="18">
        <f t="shared" si="22"/>
        <v>6509.2999999999993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0</v>
      </c>
      <c r="C33" s="8" t="str">
        <f t="shared" ref="C33:C41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1" si="27">IF(E33,E33/$E$43,"")</f>
        <v/>
      </c>
      <c r="J33" s="93" t="s">
        <v>3</v>
      </c>
      <c r="K33" s="94"/>
      <c r="L33" s="58">
        <f>B23</f>
        <v>0</v>
      </c>
      <c r="M33" s="8" t="str">
        <f>IF(L33,L33/$L$39,"")</f>
        <v/>
      </c>
      <c r="N33" s="59">
        <f>D23</f>
        <v>0</v>
      </c>
      <c r="O33" s="59">
        <f>E23</f>
        <v>0</v>
      </c>
      <c r="P33" s="60" t="str">
        <f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89" t="s">
        <v>1</v>
      </c>
      <c r="K34" s="90"/>
      <c r="L34" s="61">
        <f>G23</f>
        <v>25</v>
      </c>
      <c r="M34" s="8">
        <f>IF(L34,L34/$L$39,"")</f>
        <v>0.92592592592592593</v>
      </c>
      <c r="N34" s="62">
        <f>I23</f>
        <v>27923.339999999997</v>
      </c>
      <c r="O34" s="62">
        <f>J23</f>
        <v>31506.2</v>
      </c>
      <c r="P34" s="60">
        <f>IF(O34,O34/$O$39,"")</f>
        <v>0.8287724743854481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2</v>
      </c>
      <c r="K35" s="90"/>
      <c r="L35" s="61">
        <f>L23</f>
        <v>2</v>
      </c>
      <c r="M35" s="8">
        <f>IF(L35,L35/$L$39,"")</f>
        <v>7.407407407407407E-2</v>
      </c>
      <c r="N35" s="62">
        <f>N23</f>
        <v>5482.21</v>
      </c>
      <c r="O35" s="62">
        <f>O23</f>
        <v>6509.2999999999993</v>
      </c>
      <c r="P35" s="60">
        <f>IF(O35,O35/$O$39,"")</f>
        <v>0.17122752561455193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91" t="s">
        <v>0</v>
      </c>
      <c r="K39" s="92"/>
      <c r="L39" s="85">
        <f>SUM(L33:L38)</f>
        <v>27</v>
      </c>
      <c r="M39" s="17">
        <f>SUM(M33:M38)</f>
        <v>1</v>
      </c>
      <c r="N39" s="86">
        <f>SUM(N33:N38)</f>
        <v>33405.549999999996</v>
      </c>
      <c r="O39" s="87">
        <f>SUM(O33:O38)</f>
        <v>38015.5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27</v>
      </c>
      <c r="C40" s="8">
        <f t="shared" si="24"/>
        <v>1</v>
      </c>
      <c r="D40" s="13">
        <f t="shared" si="25"/>
        <v>13585</v>
      </c>
      <c r="E40" s="23">
        <f t="shared" si="26"/>
        <v>15948.92</v>
      </c>
      <c r="F40" s="21">
        <f t="shared" si="27"/>
        <v>0.41953729399850059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19820.55</v>
      </c>
      <c r="E41" s="14">
        <f t="shared" si="26"/>
        <v>22066.58</v>
      </c>
      <c r="F41" s="21">
        <f t="shared" si="27"/>
        <v>0.58046270600149941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27</v>
      </c>
      <c r="C43" s="17">
        <f>SUM(C33:C42)</f>
        <v>1</v>
      </c>
      <c r="D43" s="18">
        <f>SUM(D33:D42)</f>
        <v>33405.550000000003</v>
      </c>
      <c r="E43" s="18">
        <f>SUM(E33:E42)</f>
        <v>38015.5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9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1.3888888888888888E-2</v>
      </c>
      <c r="I19" s="6">
        <v>92.42</v>
      </c>
      <c r="J19" s="7">
        <v>111.83</v>
      </c>
      <c r="K19" s="21">
        <f t="shared" si="3"/>
        <v>1.4014479916547235E-3</v>
      </c>
      <c r="L19" s="2">
        <v>1</v>
      </c>
      <c r="M19" s="20">
        <f>IF(L19,L19/$L$23,"")</f>
        <v>6.6666666666666666E-2</v>
      </c>
      <c r="N19" s="6">
        <v>228.8</v>
      </c>
      <c r="O19" s="7">
        <v>276.85000000000002</v>
      </c>
      <c r="P19" s="21">
        <f>IF(O19,O19/$O$23,"")</f>
        <v>4.633012991346633E-3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71</v>
      </c>
      <c r="H20" s="67">
        <f t="shared" si="2"/>
        <v>0.98611111111111116</v>
      </c>
      <c r="I20" s="70">
        <v>63222.06</v>
      </c>
      <c r="J20" s="71">
        <v>73035.33</v>
      </c>
      <c r="K20" s="68">
        <f t="shared" si="3"/>
        <v>0.91527511891567548</v>
      </c>
      <c r="L20" s="69">
        <v>14</v>
      </c>
      <c r="M20" s="67">
        <f>IF(L20,L20/$L$23,"")</f>
        <v>0.93333333333333335</v>
      </c>
      <c r="N20" s="70">
        <v>46402.52</v>
      </c>
      <c r="O20" s="71">
        <v>54599.55</v>
      </c>
      <c r="P20" s="68">
        <f>IF(O20,O20/$O$23,"")</f>
        <v>0.91370931721755488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70">
        <v>5787.91</v>
      </c>
      <c r="J21" s="71">
        <v>6648.8799999999992</v>
      </c>
      <c r="K21" s="21">
        <f t="shared" si="3"/>
        <v>8.3323433092669749E-2</v>
      </c>
      <c r="L21" s="2"/>
      <c r="M21" s="20" t="str">
        <f>IF(L21,L21/$L$23,"")</f>
        <v/>
      </c>
      <c r="N21" s="70">
        <v>4146.16</v>
      </c>
      <c r="O21" s="71">
        <v>4879.53</v>
      </c>
      <c r="P21" s="21">
        <f>IF(O21,O21/$O$23,"")</f>
        <v>8.165766979109855E-2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72</v>
      </c>
      <c r="H23" s="17">
        <f t="shared" si="20"/>
        <v>1</v>
      </c>
      <c r="I23" s="18">
        <f t="shared" si="20"/>
        <v>69102.39</v>
      </c>
      <c r="J23" s="18">
        <f t="shared" si="20"/>
        <v>79796.040000000008</v>
      </c>
      <c r="K23" s="19">
        <f t="shared" si="20"/>
        <v>1</v>
      </c>
      <c r="L23" s="16">
        <f t="shared" si="20"/>
        <v>15</v>
      </c>
      <c r="M23" s="17">
        <f t="shared" si="20"/>
        <v>1</v>
      </c>
      <c r="N23" s="18">
        <f t="shared" si="20"/>
        <v>50777.479999999996</v>
      </c>
      <c r="O23" s="18">
        <f t="shared" si="20"/>
        <v>59755.93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1">B13+G13+L13+Q13+AA13+V13</f>
        <v>0</v>
      </c>
      <c r="C33" s="8" t="str">
        <f t="shared" ref="C33:C42" si="22">IF(B33,B33/$B$43,"")</f>
        <v/>
      </c>
      <c r="D33" s="10">
        <f t="shared" ref="D33:D42" si="23">D13+I13+N13+S13+AC13+X13</f>
        <v>0</v>
      </c>
      <c r="E33" s="11">
        <f t="shared" ref="E33:E42" si="24">E13+J13+O13+T13+AD13+Y13</f>
        <v>0</v>
      </c>
      <c r="F33" s="21" t="str">
        <f t="shared" ref="F33:F42" si="25">IF(E33,E33/$E$43,"")</f>
        <v/>
      </c>
      <c r="J33" s="93" t="s">
        <v>3</v>
      </c>
      <c r="K33" s="94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25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89" t="s">
        <v>1</v>
      </c>
      <c r="K34" s="90"/>
      <c r="L34" s="61">
        <f>G23</f>
        <v>72</v>
      </c>
      <c r="M34" s="8">
        <f t="shared" si="26"/>
        <v>0.82758620689655171</v>
      </c>
      <c r="N34" s="62">
        <f>I23</f>
        <v>69102.39</v>
      </c>
      <c r="O34" s="62">
        <f>J23</f>
        <v>79796.040000000008</v>
      </c>
      <c r="P34" s="60">
        <f t="shared" si="27"/>
        <v>0.57180160194083973</v>
      </c>
    </row>
    <row r="35" spans="1:33" ht="30" customHeight="1" x14ac:dyDescent="0.25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9" t="s">
        <v>2</v>
      </c>
      <c r="K35" s="90"/>
      <c r="L35" s="61">
        <f>L23</f>
        <v>15</v>
      </c>
      <c r="M35" s="8">
        <f t="shared" si="26"/>
        <v>0.17241379310344829</v>
      </c>
      <c r="N35" s="62">
        <f>N23</f>
        <v>50777.479999999996</v>
      </c>
      <c r="O35" s="62">
        <f>O23</f>
        <v>59755.93</v>
      </c>
      <c r="P35" s="60">
        <f t="shared" si="27"/>
        <v>0.42819839805916032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89" t="s">
        <v>34</v>
      </c>
      <c r="K36" s="90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9" t="s">
        <v>5</v>
      </c>
      <c r="K37" s="90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89" t="s">
        <v>4</v>
      </c>
      <c r="K38" s="90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1"/>
        <v>2</v>
      </c>
      <c r="C39" s="8">
        <f t="shared" si="22"/>
        <v>2.2988505747126436E-2</v>
      </c>
      <c r="D39" s="13">
        <f t="shared" si="23"/>
        <v>321.22000000000003</v>
      </c>
      <c r="E39" s="23">
        <f t="shared" si="24"/>
        <v>388.68</v>
      </c>
      <c r="F39" s="21">
        <f t="shared" si="25"/>
        <v>2.7851989477468502E-3</v>
      </c>
      <c r="G39" s="25"/>
      <c r="J39" s="91" t="s">
        <v>0</v>
      </c>
      <c r="K39" s="92"/>
      <c r="L39" s="85">
        <f>SUM(L33:L38)</f>
        <v>87</v>
      </c>
      <c r="M39" s="17">
        <f>SUM(M33:M38)</f>
        <v>1</v>
      </c>
      <c r="N39" s="86">
        <f>SUM(N33:N38)</f>
        <v>119879.87</v>
      </c>
      <c r="O39" s="87">
        <f>SUM(O33:O38)</f>
        <v>139551.97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1"/>
        <v>85</v>
      </c>
      <c r="C40" s="8">
        <f t="shared" si="22"/>
        <v>0.97701149425287359</v>
      </c>
      <c r="D40" s="13">
        <f t="shared" si="23"/>
        <v>109624.57999999999</v>
      </c>
      <c r="E40" s="23">
        <f t="shared" si="24"/>
        <v>127634.88</v>
      </c>
      <c r="F40" s="21">
        <f t="shared" si="25"/>
        <v>0.9146046451368619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9934.07</v>
      </c>
      <c r="E41" s="14">
        <f t="shared" si="24"/>
        <v>11528.41</v>
      </c>
      <c r="F41" s="21">
        <f t="shared" si="25"/>
        <v>8.2610155915391226E-2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87</v>
      </c>
      <c r="C43" s="17">
        <f>SUM(C33:C42)</f>
        <v>1</v>
      </c>
      <c r="D43" s="18">
        <f>SUM(D33:D42)</f>
        <v>119879.87</v>
      </c>
      <c r="E43" s="18">
        <f>SUM(E33:E42)</f>
        <v>139551.97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9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topLeftCell="A31" zoomScale="85" zoomScaleNormal="85" workbookViewId="0">
      <selection activeCell="B39" sqref="B39"/>
    </sheetView>
  </sheetViews>
  <sheetFormatPr defaultColWidth="9.21875" defaultRowHeight="14.4" x14ac:dyDescent="0.3"/>
  <cols>
    <col min="1" max="1" width="30.44140625" style="27" customWidth="1"/>
    <col min="2" max="2" width="11.21875" style="63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5">
      <c r="A11" s="14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07" t="s">
        <v>4</v>
      </c>
      <c r="W11" s="108"/>
      <c r="X11" s="108"/>
      <c r="Y11" s="108"/>
      <c r="Z11" s="109"/>
      <c r="AA11" s="110" t="s">
        <v>5</v>
      </c>
      <c r="AB11" s="111"/>
      <c r="AC11" s="111"/>
      <c r="AD11" s="111"/>
      <c r="AE11" s="112"/>
    </row>
    <row r="12" spans="1:31" ht="39" customHeight="1" thickBot="1" x14ac:dyDescent="0.35">
      <c r="A12" s="14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0</v>
      </c>
      <c r="H13" s="20" t="str">
        <f>IF(G13,G13/$G$23,"")</f>
        <v/>
      </c>
      <c r="I13" s="10">
        <f>'1T'!I13+'2T'!I13+'3T'!I13+'4T'!I13</f>
        <v>0</v>
      </c>
      <c r="J13" s="10">
        <f>'1T'!J13+'2T'!J13+'3T'!J13+'4T'!J13</f>
        <v>0</v>
      </c>
      <c r="K13" s="21" t="str">
        <f>IF(J13,J13/$J$23,"")</f>
        <v/>
      </c>
      <c r="L13" s="9">
        <f>'1T'!L13+'2T'!L13+'3T'!L13+'4T'!L13</f>
        <v>1</v>
      </c>
      <c r="M13" s="20">
        <f>IF(L13,L13/$L$23,"")</f>
        <v>3.4482758620689655E-2</v>
      </c>
      <c r="N13" s="10">
        <f>'1T'!N13+'2T'!N13+'3T'!N13+'4T'!N13</f>
        <v>46742</v>
      </c>
      <c r="O13" s="10">
        <f>'1T'!O13+'2T'!O13+'3T'!O13+'4T'!O13</f>
        <v>56557.82</v>
      </c>
      <c r="P13" s="21">
        <f>IF(O13,O13/$O$23,"")</f>
        <v>0.36927512533867574</v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2</v>
      </c>
      <c r="H14" s="20">
        <f t="shared" ref="H14:H22" si="2">IF(G14,G14/$G$23,"")</f>
        <v>1.3793103448275862E-2</v>
      </c>
      <c r="I14" s="13">
        <f>'1T'!I14+'2T'!I14+'3T'!I14+'4T'!I14</f>
        <v>19465</v>
      </c>
      <c r="J14" s="13">
        <f>'1T'!J14+'2T'!J14+'3T'!J14+'4T'!J14</f>
        <v>23552.65</v>
      </c>
      <c r="K14" s="21">
        <f t="shared" ref="K14:K22" si="3">IF(J14,J14/$J$23,"")</f>
        <v>0.10464970530981736</v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</v>
      </c>
      <c r="H19" s="20">
        <f t="shared" si="2"/>
        <v>6.8965517241379309E-3</v>
      </c>
      <c r="I19" s="13">
        <f>'1T'!I19+'2T'!I19+'3T'!I19+'4T'!I19</f>
        <v>92.42</v>
      </c>
      <c r="J19" s="13">
        <f>'1T'!J19+'2T'!J19+'3T'!J19+'4T'!J19</f>
        <v>111.83</v>
      </c>
      <c r="K19" s="21">
        <f t="shared" si="3"/>
        <v>4.9688576634887691E-4</v>
      </c>
      <c r="L19" s="9">
        <f>'1T'!L19+'2T'!L19+'3T'!L19+'4T'!L19</f>
        <v>1</v>
      </c>
      <c r="M19" s="20">
        <f t="shared" si="4"/>
        <v>3.4482758620689655E-2</v>
      </c>
      <c r="N19" s="13">
        <f>'1T'!N19+'2T'!N19+'3T'!N19+'4T'!N19</f>
        <v>228.8</v>
      </c>
      <c r="O19" s="13">
        <f>'1T'!O19+'2T'!O19+'3T'!O19+'4T'!O19</f>
        <v>276.85000000000002</v>
      </c>
      <c r="P19" s="21">
        <f t="shared" si="5"/>
        <v>1.8075982852594459E-3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142</v>
      </c>
      <c r="H20" s="20">
        <f t="shared" si="2"/>
        <v>0.97931034482758617</v>
      </c>
      <c r="I20" s="13">
        <f>'1T'!I20+'2T'!I20+'3T'!I20+'4T'!I20</f>
        <v>129983.75</v>
      </c>
      <c r="J20" s="13">
        <f>'1T'!J20+'2T'!J20+'3T'!J20+'4T'!J20</f>
        <v>150234.76</v>
      </c>
      <c r="K20" s="21">
        <f t="shared" si="3"/>
        <v>0.66752672677134584</v>
      </c>
      <c r="L20" s="9">
        <f>'1T'!L20+'2T'!L20+'3T'!L20+'4T'!L20</f>
        <v>27</v>
      </c>
      <c r="M20" s="20">
        <f t="shared" si="4"/>
        <v>0.93103448275862066</v>
      </c>
      <c r="N20" s="13">
        <f>'1T'!N20+'2T'!N20+'3T'!N20+'4T'!N20</f>
        <v>50620.85</v>
      </c>
      <c r="O20" s="13">
        <f>'1T'!O20+'2T'!O20+'3T'!O20+'4T'!O20</f>
        <v>59640.23</v>
      </c>
      <c r="P20" s="21">
        <f t="shared" si="5"/>
        <v>0.38940067719154398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40.049999999999997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45722.78</v>
      </c>
      <c r="J21" s="13">
        <f>'1T'!J21+'2T'!J21+'3T'!J21+'4T'!J21</f>
        <v>51162.549999999996</v>
      </c>
      <c r="K21" s="21">
        <f t="shared" si="3"/>
        <v>0.22732668215248797</v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30625.420000000002</v>
      </c>
      <c r="O21" s="13">
        <f>'1T'!O21+'2T'!O21+'3T'!O21+'4T'!O21</f>
        <v>36684.129999999997</v>
      </c>
      <c r="P21" s="21">
        <f t="shared" si="5"/>
        <v>0.23951659918452081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145</v>
      </c>
      <c r="H23" s="17">
        <f t="shared" si="12"/>
        <v>1</v>
      </c>
      <c r="I23" s="18">
        <f t="shared" si="12"/>
        <v>195263.94999999998</v>
      </c>
      <c r="J23" s="18">
        <f t="shared" si="12"/>
        <v>225061.79</v>
      </c>
      <c r="K23" s="19">
        <f t="shared" si="12"/>
        <v>1</v>
      </c>
      <c r="L23" s="16">
        <f t="shared" si="12"/>
        <v>29</v>
      </c>
      <c r="M23" s="17">
        <f t="shared" si="12"/>
        <v>1</v>
      </c>
      <c r="N23" s="18">
        <f t="shared" si="12"/>
        <v>128217.06999999999</v>
      </c>
      <c r="O23" s="18">
        <f t="shared" si="12"/>
        <v>153159.03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55" customHeight="1" x14ac:dyDescent="0.25">
      <c r="B24" s="26"/>
      <c r="H24" s="26"/>
      <c r="N24" s="26"/>
    </row>
    <row r="25" spans="1:31" s="49" customFormat="1" ht="48" customHeight="1" x14ac:dyDescent="0.3">
      <c r="A25" s="136" t="s">
        <v>38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5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thickBo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42" t="s">
        <v>10</v>
      </c>
      <c r="B29" s="145" t="s">
        <v>17</v>
      </c>
      <c r="C29" s="146"/>
      <c r="D29" s="146"/>
      <c r="E29" s="146"/>
      <c r="F29" s="147"/>
      <c r="G29" s="25"/>
      <c r="H29" s="55"/>
      <c r="I29" s="55"/>
      <c r="J29" s="151" t="s">
        <v>15</v>
      </c>
      <c r="K29" s="152"/>
      <c r="L29" s="145" t="s">
        <v>16</v>
      </c>
      <c r="M29" s="146"/>
      <c r="N29" s="146"/>
      <c r="O29" s="146"/>
      <c r="P29" s="147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43"/>
      <c r="B30" s="148"/>
      <c r="C30" s="149"/>
      <c r="D30" s="149"/>
      <c r="E30" s="149"/>
      <c r="F30" s="150"/>
      <c r="G30" s="25"/>
      <c r="J30" s="153"/>
      <c r="K30" s="154"/>
      <c r="L30" s="157"/>
      <c r="M30" s="158"/>
      <c r="N30" s="158"/>
      <c r="O30" s="158"/>
      <c r="P30" s="159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049999999999997" customHeight="1" thickBot="1" x14ac:dyDescent="0.35">
      <c r="A31" s="144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5"/>
      <c r="K31" s="156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x14ac:dyDescent="0.25">
      <c r="A32" s="41" t="s">
        <v>25</v>
      </c>
      <c r="B32" s="9">
        <f t="shared" ref="B32:B41" si="13">B13+G13+L13+Q13+V13+AA13</f>
        <v>1</v>
      </c>
      <c r="C32" s="8">
        <f t="shared" ref="C32:C38" si="14">IF(B32,B32/$B$42,"")</f>
        <v>5.7471264367816091E-3</v>
      </c>
      <c r="D32" s="10">
        <f t="shared" ref="D32:D41" si="15">D13+I13+N13+S13+X13+AC13</f>
        <v>46742</v>
      </c>
      <c r="E32" s="11">
        <f t="shared" ref="E32:E41" si="16">E13+J13+O13+T13+Y13+AD13</f>
        <v>56557.82</v>
      </c>
      <c r="F32" s="21">
        <f t="shared" ref="F32:F38" si="17">IF(E32,E32/$E$42,"")</f>
        <v>0.1495365062134866</v>
      </c>
      <c r="J32" s="93" t="s">
        <v>3</v>
      </c>
      <c r="K32" s="94"/>
      <c r="L32" s="58">
        <f>B23</f>
        <v>0</v>
      </c>
      <c r="M32" s="8" t="str">
        <f t="shared" ref="M32:M37" si="18">IF(L32,L32/$L$38,"")</f>
        <v/>
      </c>
      <c r="N32" s="59">
        <f>D23</f>
        <v>0</v>
      </c>
      <c r="O32" s="59">
        <f>E23</f>
        <v>0</v>
      </c>
      <c r="P32" s="60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2</v>
      </c>
      <c r="C33" s="8">
        <f t="shared" si="14"/>
        <v>1.1494252873563218E-2</v>
      </c>
      <c r="D33" s="13">
        <f t="shared" si="15"/>
        <v>19465</v>
      </c>
      <c r="E33" s="14">
        <f t="shared" si="16"/>
        <v>23552.65</v>
      </c>
      <c r="F33" s="21">
        <f t="shared" si="17"/>
        <v>6.2272219704880345E-2</v>
      </c>
      <c r="J33" s="89" t="s">
        <v>1</v>
      </c>
      <c r="K33" s="90"/>
      <c r="L33" s="61">
        <f>G23</f>
        <v>145</v>
      </c>
      <c r="M33" s="8">
        <f t="shared" si="18"/>
        <v>0.83333333333333337</v>
      </c>
      <c r="N33" s="62">
        <f>I23</f>
        <v>195263.94999999998</v>
      </c>
      <c r="O33" s="62">
        <f>J23</f>
        <v>225061.79</v>
      </c>
      <c r="P33" s="60">
        <f t="shared" si="19"/>
        <v>0.59505394229751818</v>
      </c>
    </row>
    <row r="34" spans="1:33" s="25" customFormat="1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89" t="s">
        <v>2</v>
      </c>
      <c r="K34" s="90"/>
      <c r="L34" s="61">
        <f>L23</f>
        <v>29</v>
      </c>
      <c r="M34" s="8">
        <f t="shared" si="18"/>
        <v>0.16666666666666666</v>
      </c>
      <c r="N34" s="62">
        <f>N23</f>
        <v>128217.06999999999</v>
      </c>
      <c r="O34" s="62">
        <f>O23</f>
        <v>153159.03</v>
      </c>
      <c r="P34" s="60">
        <f t="shared" si="19"/>
        <v>0.40494605770248182</v>
      </c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89" t="s">
        <v>34</v>
      </c>
      <c r="K35" s="90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89" t="s">
        <v>5</v>
      </c>
      <c r="K36" s="90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33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H37" s="25"/>
      <c r="I37" s="25"/>
      <c r="J37" s="89" t="s">
        <v>4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2</v>
      </c>
      <c r="C38" s="8">
        <f t="shared" si="14"/>
        <v>1.1494252873563218E-2</v>
      </c>
      <c r="D38" s="13">
        <f t="shared" si="15"/>
        <v>321.22000000000003</v>
      </c>
      <c r="E38" s="23">
        <f t="shared" si="16"/>
        <v>388.68</v>
      </c>
      <c r="F38" s="21">
        <f t="shared" si="17"/>
        <v>1.0276536336630013E-3</v>
      </c>
      <c r="G38" s="25"/>
      <c r="H38" s="25"/>
      <c r="I38" s="25"/>
      <c r="J38" s="91" t="s">
        <v>0</v>
      </c>
      <c r="K38" s="92"/>
      <c r="L38" s="85">
        <f>SUM(L32:L37)</f>
        <v>174</v>
      </c>
      <c r="M38" s="17">
        <f>SUM(M32:M37)</f>
        <v>1</v>
      </c>
      <c r="N38" s="86">
        <f>SUM(N32:N37)</f>
        <v>323481.01999999996</v>
      </c>
      <c r="O38" s="87">
        <f>SUM(O32:O37)</f>
        <v>378220.82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169</v>
      </c>
      <c r="C39" s="8">
        <f>IF(B39,B39/$B$42,"")</f>
        <v>0.97126436781609193</v>
      </c>
      <c r="D39" s="13">
        <f t="shared" si="15"/>
        <v>180604.6</v>
      </c>
      <c r="E39" s="23">
        <f t="shared" si="16"/>
        <v>209874.99000000002</v>
      </c>
      <c r="F39" s="21">
        <f>IF(E39,E39/$E$42,"")</f>
        <v>0.55490067944964006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76348.2</v>
      </c>
      <c r="E40" s="14">
        <f t="shared" si="16"/>
        <v>87846.68</v>
      </c>
      <c r="F40" s="21">
        <f>IF(E40,E40/$E$42,"")</f>
        <v>0.23226294099833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4">
      <c r="A42" s="65" t="s">
        <v>0</v>
      </c>
      <c r="B42" s="16">
        <f>SUM(B32:B41)</f>
        <v>174</v>
      </c>
      <c r="C42" s="17">
        <f>SUM(C32:C41)</f>
        <v>1</v>
      </c>
      <c r="D42" s="18">
        <f>SUM(D32:D41)</f>
        <v>323481.02</v>
      </c>
      <c r="E42" s="18">
        <f>SUM(E32:E41)</f>
        <v>378220.82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5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2020-02-27T15:26:24Z</cp:lastPrinted>
  <dcterms:created xsi:type="dcterms:W3CDTF">2016-02-03T12:33:15Z</dcterms:created>
  <dcterms:modified xsi:type="dcterms:W3CDTF">2020-03-12T12:38:06Z</dcterms:modified>
</cp:coreProperties>
</file>