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305" windowHeight="10845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4525"/>
</workbook>
</file>

<file path=xl/calcChain.xml><?xml version="1.0" encoding="utf-8"?>
<calcChain xmlns="http://schemas.openxmlformats.org/spreadsheetml/2006/main">
  <c r="B23" i="4" l="1"/>
  <c r="C13" i="4" s="1"/>
  <c r="B23" i="1"/>
  <c r="C13" i="1" s="1"/>
  <c r="B16" i="7"/>
  <c r="D16" i="7"/>
  <c r="J22" i="7"/>
  <c r="E22" i="7"/>
  <c r="O22" i="7"/>
  <c r="P22" i="7" s="1"/>
  <c r="T22" i="7"/>
  <c r="Y22" i="7"/>
  <c r="Z22" i="7" s="1"/>
  <c r="AD22" i="7"/>
  <c r="E41" i="7"/>
  <c r="F41" i="7" s="1"/>
  <c r="E13" i="7"/>
  <c r="J13" i="7"/>
  <c r="O13" i="7"/>
  <c r="T13" i="7"/>
  <c r="Y13" i="7"/>
  <c r="AD13" i="7"/>
  <c r="E20" i="7"/>
  <c r="J20" i="7"/>
  <c r="O20" i="7"/>
  <c r="AD20" i="7"/>
  <c r="AE20" i="7" s="1"/>
  <c r="T20" i="7"/>
  <c r="Y20" i="7"/>
  <c r="Z20" i="7" s="1"/>
  <c r="E21" i="7"/>
  <c r="J21" i="7"/>
  <c r="K21" i="7" s="1"/>
  <c r="O21" i="7"/>
  <c r="AD21" i="7"/>
  <c r="AE21" i="7" s="1"/>
  <c r="T21" i="7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AD15" i="7"/>
  <c r="AE15" i="7" s="1"/>
  <c r="J16" i="7"/>
  <c r="K16" i="7" s="1"/>
  <c r="O16" i="7"/>
  <c r="E16" i="7"/>
  <c r="T16" i="7"/>
  <c r="Y16" i="7"/>
  <c r="AD16" i="7"/>
  <c r="J17" i="7"/>
  <c r="O17" i="7"/>
  <c r="E17" i="7"/>
  <c r="F17" i="7" s="1"/>
  <c r="T17" i="7"/>
  <c r="Y17" i="7"/>
  <c r="Z17" i="7" s="1"/>
  <c r="AD17" i="7"/>
  <c r="J18" i="7"/>
  <c r="O18" i="7"/>
  <c r="AD18" i="7"/>
  <c r="AE18" i="7" s="1"/>
  <c r="E18" i="7"/>
  <c r="T18" i="7"/>
  <c r="U18" i="7" s="1"/>
  <c r="Y18" i="7"/>
  <c r="E37" i="7"/>
  <c r="J19" i="7"/>
  <c r="O19" i="7"/>
  <c r="AD19" i="7"/>
  <c r="E19" i="7"/>
  <c r="T19" i="7"/>
  <c r="Y19" i="7"/>
  <c r="Z19" i="7" s="1"/>
  <c r="I22" i="7"/>
  <c r="D22" i="7"/>
  <c r="N22" i="7"/>
  <c r="S22" i="7"/>
  <c r="X22" i="7"/>
  <c r="AC22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D34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2" i="7"/>
  <c r="H22" i="7" s="1"/>
  <c r="B22" i="7"/>
  <c r="L22" i="7"/>
  <c r="Q22" i="7"/>
  <c r="V22" i="7"/>
  <c r="AA22" i="7"/>
  <c r="G16" i="7"/>
  <c r="L16" i="7"/>
  <c r="Q16" i="7"/>
  <c r="V16" i="7"/>
  <c r="AA16" i="7"/>
  <c r="B13" i="7"/>
  <c r="G13" i="7"/>
  <c r="L13" i="7"/>
  <c r="Q13" i="7"/>
  <c r="V13" i="7"/>
  <c r="AA13" i="7"/>
  <c r="B20" i="7"/>
  <c r="G20" i="7"/>
  <c r="L20" i="7"/>
  <c r="AA20" i="7"/>
  <c r="AB20" i="7" s="1"/>
  <c r="Q20" i="7"/>
  <c r="V20" i="7"/>
  <c r="V23" i="7" s="1"/>
  <c r="L37" i="7" s="1"/>
  <c r="M37" i="7" s="1"/>
  <c r="B21" i="7"/>
  <c r="G21" i="7"/>
  <c r="L21" i="7"/>
  <c r="AA21" i="7"/>
  <c r="Q21" i="7"/>
  <c r="V21" i="7"/>
  <c r="G14" i="7"/>
  <c r="L14" i="7"/>
  <c r="B14" i="7"/>
  <c r="Q14" i="7"/>
  <c r="V14" i="7"/>
  <c r="AA14" i="7"/>
  <c r="G15" i="7"/>
  <c r="H15" i="7" s="1"/>
  <c r="L15" i="7"/>
  <c r="B15" i="7"/>
  <c r="Q15" i="7"/>
  <c r="V15" i="7"/>
  <c r="AA15" i="7"/>
  <c r="B34" i="7"/>
  <c r="G17" i="7"/>
  <c r="L17" i="7"/>
  <c r="B17" i="7"/>
  <c r="Q17" i="7"/>
  <c r="V17" i="7"/>
  <c r="AA17" i="7"/>
  <c r="G18" i="7"/>
  <c r="L18" i="7"/>
  <c r="M18" i="7" s="1"/>
  <c r="AA18" i="7"/>
  <c r="B18" i="7"/>
  <c r="Q18" i="7"/>
  <c r="V18" i="7"/>
  <c r="G19" i="7"/>
  <c r="L19" i="7"/>
  <c r="AA19" i="7"/>
  <c r="AB19" i="7" s="1"/>
  <c r="B19" i="7"/>
  <c r="Q19" i="7"/>
  <c r="V19" i="7"/>
  <c r="O23" i="7"/>
  <c r="O34" i="7" s="1"/>
  <c r="AD23" i="7"/>
  <c r="O36" i="7" s="1"/>
  <c r="P36" i="7" s="1"/>
  <c r="Q23" i="7"/>
  <c r="L35" i="7" s="1"/>
  <c r="M35" i="7" s="1"/>
  <c r="AE22" i="7"/>
  <c r="AB22" i="7"/>
  <c r="AB21" i="7"/>
  <c r="AE19" i="7"/>
  <c r="AB18" i="7"/>
  <c r="AE17" i="7"/>
  <c r="AB17" i="7"/>
  <c r="AE16" i="7"/>
  <c r="AB16" i="7"/>
  <c r="AB15" i="7"/>
  <c r="AB14" i="7"/>
  <c r="W22" i="7"/>
  <c r="W21" i="7"/>
  <c r="W19" i="7"/>
  <c r="Z18" i="7"/>
  <c r="W18" i="7"/>
  <c r="W17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R18" i="7"/>
  <c r="U17" i="7"/>
  <c r="R17" i="7"/>
  <c r="U16" i="7"/>
  <c r="R16" i="7"/>
  <c r="R15" i="7"/>
  <c r="R14" i="7"/>
  <c r="M22" i="7"/>
  <c r="P21" i="7"/>
  <c r="M21" i="7"/>
  <c r="P18" i="7"/>
  <c r="P17" i="7"/>
  <c r="M16" i="7"/>
  <c r="P15" i="7"/>
  <c r="M15" i="7"/>
  <c r="P14" i="7"/>
  <c r="M14" i="7"/>
  <c r="AE13" i="7"/>
  <c r="AE23" i="7" s="1"/>
  <c r="AB13" i="7"/>
  <c r="Z13" i="7"/>
  <c r="W13" i="7"/>
  <c r="U13" i="7"/>
  <c r="U23" i="7" s="1"/>
  <c r="R13" i="7"/>
  <c r="K15" i="7"/>
  <c r="K17" i="7"/>
  <c r="K22" i="7"/>
  <c r="H16" i="7"/>
  <c r="H17" i="7"/>
  <c r="H21" i="7"/>
  <c r="F16" i="7"/>
  <c r="F18" i="7"/>
  <c r="F21" i="7"/>
  <c r="F22" i="7"/>
  <c r="C16" i="7"/>
  <c r="C17" i="7"/>
  <c r="C18" i="7"/>
  <c r="C19" i="7"/>
  <c r="C21" i="7"/>
  <c r="C22" i="7"/>
  <c r="J23" i="6"/>
  <c r="E23" i="6"/>
  <c r="F14" i="6" s="1"/>
  <c r="O33" i="6"/>
  <c r="O23" i="6"/>
  <c r="O35" i="6"/>
  <c r="Y23" i="6"/>
  <c r="O37" i="6"/>
  <c r="P37" i="6" s="1"/>
  <c r="T23" i="6"/>
  <c r="O36" i="6"/>
  <c r="P36" i="6" s="1"/>
  <c r="AD23" i="6"/>
  <c r="O38" i="6"/>
  <c r="P38" i="6" s="1"/>
  <c r="I23" i="6"/>
  <c r="N34" i="6" s="1"/>
  <c r="D23" i="6"/>
  <c r="N33" i="6" s="1"/>
  <c r="N23" i="6"/>
  <c r="N35" i="6" s="1"/>
  <c r="X23" i="6"/>
  <c r="N37" i="6"/>
  <c r="S23" i="6"/>
  <c r="N36" i="6"/>
  <c r="AC23" i="6"/>
  <c r="N38" i="6"/>
  <c r="G23" i="6"/>
  <c r="L34" i="6" s="1"/>
  <c r="B23" i="6"/>
  <c r="L23" i="6"/>
  <c r="L35" i="6" s="1"/>
  <c r="V23" i="6"/>
  <c r="L37" i="6" s="1"/>
  <c r="M37" i="6" s="1"/>
  <c r="Q23" i="6"/>
  <c r="L36" i="6" s="1"/>
  <c r="AA23" i="6"/>
  <c r="L38" i="6" s="1"/>
  <c r="M36" i="6"/>
  <c r="M38" i="6"/>
  <c r="E42" i="6"/>
  <c r="E33" i="6"/>
  <c r="E34" i="6"/>
  <c r="E35" i="6"/>
  <c r="F35" i="6" s="1"/>
  <c r="E36" i="6"/>
  <c r="E37" i="6"/>
  <c r="F37" i="6" s="1"/>
  <c r="E38" i="6"/>
  <c r="E39" i="6"/>
  <c r="E40" i="6"/>
  <c r="E41" i="6"/>
  <c r="F36" i="6"/>
  <c r="F41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5" i="6"/>
  <c r="C36" i="6"/>
  <c r="C37" i="6"/>
  <c r="C41" i="6"/>
  <c r="C42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21" i="6"/>
  <c r="M22" i="6"/>
  <c r="K15" i="6"/>
  <c r="K16" i="6"/>
  <c r="K17" i="6"/>
  <c r="K21" i="6"/>
  <c r="K22" i="6"/>
  <c r="H13" i="6"/>
  <c r="H15" i="6"/>
  <c r="H16" i="6"/>
  <c r="H17" i="6"/>
  <c r="H20" i="6"/>
  <c r="H21" i="6"/>
  <c r="H22" i="6"/>
  <c r="F13" i="6"/>
  <c r="F15" i="6"/>
  <c r="F16" i="6"/>
  <c r="F17" i="6"/>
  <c r="F18" i="6"/>
  <c r="F19" i="6"/>
  <c r="F20" i="6"/>
  <c r="F21" i="6"/>
  <c r="F22" i="6"/>
  <c r="C13" i="6"/>
  <c r="C15" i="6"/>
  <c r="C16" i="6"/>
  <c r="C17" i="6"/>
  <c r="C18" i="6"/>
  <c r="C19" i="6"/>
  <c r="C21" i="6"/>
  <c r="C22" i="6"/>
  <c r="AD23" i="5"/>
  <c r="O38" i="5" s="1"/>
  <c r="P38" i="5"/>
  <c r="AC23" i="5"/>
  <c r="N38" i="5"/>
  <c r="AA23" i="5"/>
  <c r="L38" i="5"/>
  <c r="M38" i="5" s="1"/>
  <c r="E23" i="5"/>
  <c r="J23" i="5"/>
  <c r="O34" i="5" s="1"/>
  <c r="O23" i="5"/>
  <c r="O35" i="5" s="1"/>
  <c r="T23" i="5"/>
  <c r="O36" i="5"/>
  <c r="P36" i="5" s="1"/>
  <c r="Y23" i="5"/>
  <c r="O37" i="5"/>
  <c r="P37" i="5"/>
  <c r="D23" i="5"/>
  <c r="N33" i="5" s="1"/>
  <c r="I23" i="5"/>
  <c r="N34" i="5" s="1"/>
  <c r="N23" i="5"/>
  <c r="N35" i="5" s="1"/>
  <c r="S23" i="5"/>
  <c r="N36" i="5" s="1"/>
  <c r="X23" i="5"/>
  <c r="N37" i="5" s="1"/>
  <c r="B23" i="5"/>
  <c r="L33" i="5" s="1"/>
  <c r="G23" i="5"/>
  <c r="L34" i="5" s="1"/>
  <c r="L23" i="5"/>
  <c r="L35" i="5" s="1"/>
  <c r="Q23" i="5"/>
  <c r="L36" i="5"/>
  <c r="M36" i="5" s="1"/>
  <c r="V23" i="5"/>
  <c r="L37" i="5"/>
  <c r="M37" i="5" s="1"/>
  <c r="E33" i="5"/>
  <c r="E34" i="5"/>
  <c r="E35" i="5"/>
  <c r="E40" i="5"/>
  <c r="E41" i="5"/>
  <c r="E38" i="5"/>
  <c r="E39" i="5"/>
  <c r="E42" i="5"/>
  <c r="E36" i="5"/>
  <c r="E37" i="5"/>
  <c r="F37" i="5" s="1"/>
  <c r="F35" i="5"/>
  <c r="F36" i="5"/>
  <c r="F38" i="5"/>
  <c r="F41" i="5"/>
  <c r="F42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B41" i="5"/>
  <c r="B42" i="5"/>
  <c r="C42" i="5" s="1"/>
  <c r="B38" i="5"/>
  <c r="B39" i="5"/>
  <c r="B36" i="5"/>
  <c r="B37" i="5"/>
  <c r="C37" i="5" s="1"/>
  <c r="C35" i="5"/>
  <c r="C36" i="5"/>
  <c r="C38" i="5"/>
  <c r="C41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0" i="5"/>
  <c r="P21" i="5"/>
  <c r="P23" i="5"/>
  <c r="M13" i="5"/>
  <c r="M14" i="5"/>
  <c r="M15" i="5"/>
  <c r="M16" i="5"/>
  <c r="M17" i="5"/>
  <c r="M18" i="5"/>
  <c r="M19" i="5"/>
  <c r="M20" i="5"/>
  <c r="M21" i="5"/>
  <c r="M23" i="5"/>
  <c r="K13" i="5"/>
  <c r="K14" i="5"/>
  <c r="K15" i="5"/>
  <c r="K16" i="5"/>
  <c r="K17" i="5"/>
  <c r="K18" i="5"/>
  <c r="K19" i="5"/>
  <c r="K20" i="5"/>
  <c r="K21" i="5"/>
  <c r="H14" i="5"/>
  <c r="H15" i="5"/>
  <c r="H16" i="5"/>
  <c r="H17" i="5"/>
  <c r="H18" i="5"/>
  <c r="H21" i="5"/>
  <c r="F13" i="5"/>
  <c r="F15" i="5"/>
  <c r="F16" i="5"/>
  <c r="F17" i="5"/>
  <c r="F18" i="5"/>
  <c r="F19" i="5"/>
  <c r="F21" i="5"/>
  <c r="C13" i="5"/>
  <c r="C14" i="5"/>
  <c r="C15" i="5"/>
  <c r="C16" i="5"/>
  <c r="C17" i="5"/>
  <c r="C18" i="5"/>
  <c r="C19" i="5"/>
  <c r="C20" i="5"/>
  <c r="C21" i="5"/>
  <c r="E42" i="4"/>
  <c r="E33" i="4"/>
  <c r="E34" i="4"/>
  <c r="E35" i="4"/>
  <c r="E36" i="4"/>
  <c r="E37" i="4"/>
  <c r="E38" i="4"/>
  <c r="E39" i="4"/>
  <c r="E40" i="4"/>
  <c r="E41" i="4"/>
  <c r="F42" i="4"/>
  <c r="D42" i="4"/>
  <c r="B42" i="4"/>
  <c r="B41" i="4"/>
  <c r="B33" i="4"/>
  <c r="B34" i="4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D23" i="4"/>
  <c r="O38" i="4" s="1"/>
  <c r="P38" i="4" s="1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O23" i="4"/>
  <c r="P14" i="4"/>
  <c r="P15" i="4"/>
  <c r="P16" i="4"/>
  <c r="P17" i="4"/>
  <c r="P18" i="4"/>
  <c r="P19" i="4"/>
  <c r="P21" i="4"/>
  <c r="P22" i="4"/>
  <c r="N23" i="4"/>
  <c r="N35" i="4" s="1"/>
  <c r="L23" i="4"/>
  <c r="M13" i="4"/>
  <c r="M14" i="4"/>
  <c r="M15" i="4"/>
  <c r="M16" i="4"/>
  <c r="M17" i="4"/>
  <c r="M18" i="4"/>
  <c r="M19" i="4"/>
  <c r="M20" i="4"/>
  <c r="M21" i="4"/>
  <c r="M22" i="4"/>
  <c r="M23" i="4"/>
  <c r="J23" i="4"/>
  <c r="K13" i="4" s="1"/>
  <c r="K14" i="4"/>
  <c r="K15" i="4"/>
  <c r="K16" i="4"/>
  <c r="K17" i="4"/>
  <c r="K18" i="4"/>
  <c r="K19" i="4"/>
  <c r="K20" i="4"/>
  <c r="K21" i="4"/>
  <c r="K22" i="4"/>
  <c r="I23" i="4"/>
  <c r="G23" i="4"/>
  <c r="H14" i="4"/>
  <c r="H15" i="4"/>
  <c r="H16" i="4"/>
  <c r="H17" i="4"/>
  <c r="H18" i="4"/>
  <c r="H19" i="4"/>
  <c r="H21" i="4"/>
  <c r="H22" i="4"/>
  <c r="E23" i="4"/>
  <c r="F14" i="4"/>
  <c r="F15" i="4"/>
  <c r="F16" i="4"/>
  <c r="F17" i="4"/>
  <c r="F18" i="4"/>
  <c r="F19" i="4"/>
  <c r="F21" i="4"/>
  <c r="F22" i="4"/>
  <c r="D23" i="4"/>
  <c r="N33" i="4" s="1"/>
  <c r="C14" i="4"/>
  <c r="C15" i="4"/>
  <c r="C16" i="4"/>
  <c r="C17" i="4"/>
  <c r="C18" i="4"/>
  <c r="C19" i="4"/>
  <c r="C20" i="4"/>
  <c r="C21" i="4"/>
  <c r="C22" i="4"/>
  <c r="O33" i="4"/>
  <c r="O39" i="4" s="1"/>
  <c r="P33" i="4" s="1"/>
  <c r="O34" i="4"/>
  <c r="O35" i="4"/>
  <c r="O36" i="4"/>
  <c r="O37" i="4"/>
  <c r="P37" i="4" s="1"/>
  <c r="P36" i="4"/>
  <c r="N34" i="4"/>
  <c r="N36" i="4"/>
  <c r="N37" i="4"/>
  <c r="N38" i="4"/>
  <c r="L33" i="4"/>
  <c r="L35" i="4"/>
  <c r="L36" i="4"/>
  <c r="L37" i="4"/>
  <c r="L38" i="4"/>
  <c r="M36" i="4"/>
  <c r="M37" i="4"/>
  <c r="M38" i="4"/>
  <c r="F34" i="4"/>
  <c r="F36" i="4"/>
  <c r="F37" i="4"/>
  <c r="F38" i="4"/>
  <c r="F39" i="4"/>
  <c r="F41" i="4"/>
  <c r="D33" i="4"/>
  <c r="D43" i="4" s="1"/>
  <c r="D34" i="4"/>
  <c r="D35" i="4"/>
  <c r="D36" i="4"/>
  <c r="D37" i="4"/>
  <c r="D38" i="4"/>
  <c r="D39" i="4"/>
  <c r="D40" i="4"/>
  <c r="D41" i="4"/>
  <c r="C34" i="4"/>
  <c r="C36" i="4"/>
  <c r="C37" i="4"/>
  <c r="C38" i="4"/>
  <c r="C39" i="4"/>
  <c r="C41" i="4"/>
  <c r="J23" i="1"/>
  <c r="O34" i="1" s="1"/>
  <c r="O23" i="1"/>
  <c r="O35" i="1" s="1"/>
  <c r="E23" i="1"/>
  <c r="O33" i="1" s="1"/>
  <c r="Y23" i="1"/>
  <c r="O37" i="1"/>
  <c r="P37" i="1"/>
  <c r="I23" i="1"/>
  <c r="N34" i="1" s="1"/>
  <c r="N23" i="1"/>
  <c r="N35" i="1" s="1"/>
  <c r="D23" i="1"/>
  <c r="N33" i="1" s="1"/>
  <c r="X23" i="1"/>
  <c r="N37" i="1"/>
  <c r="L33" i="1"/>
  <c r="G23" i="1"/>
  <c r="L34" i="1" s="1"/>
  <c r="L23" i="1"/>
  <c r="L35" i="1" s="1"/>
  <c r="V23" i="1"/>
  <c r="L37" i="1" s="1"/>
  <c r="M37" i="1" s="1"/>
  <c r="Q23" i="1"/>
  <c r="L36" i="1" s="1"/>
  <c r="M36" i="1" s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9" i="1"/>
  <c r="P18" i="1"/>
  <c r="P17" i="1"/>
  <c r="P15" i="1"/>
  <c r="P14" i="1"/>
  <c r="M22" i="1"/>
  <c r="M21" i="1"/>
  <c r="M20" i="1"/>
  <c r="M19" i="1"/>
  <c r="M18" i="1"/>
  <c r="M17" i="1"/>
  <c r="M16" i="1"/>
  <c r="M15" i="1"/>
  <c r="M14" i="1"/>
  <c r="K22" i="1"/>
  <c r="K21" i="1"/>
  <c r="K20" i="1"/>
  <c r="K19" i="1"/>
  <c r="K18" i="1"/>
  <c r="K17" i="1"/>
  <c r="K16" i="1"/>
  <c r="K15" i="1"/>
  <c r="K14" i="1"/>
  <c r="H22" i="1"/>
  <c r="H21" i="1"/>
  <c r="H20" i="1"/>
  <c r="H19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F35" i="1"/>
  <c r="F37" i="1"/>
  <c r="F41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5" i="1"/>
  <c r="C37" i="1"/>
  <c r="C41" i="1"/>
  <c r="C42" i="1"/>
  <c r="AE13" i="1"/>
  <c r="AE23" i="1"/>
  <c r="AD23" i="1"/>
  <c r="AC23" i="1"/>
  <c r="AB13" i="1"/>
  <c r="AB23" i="1"/>
  <c r="AA23" i="1"/>
  <c r="Z13" i="1"/>
  <c r="Z23" i="1" s="1"/>
  <c r="W13" i="1"/>
  <c r="W23" i="1" s="1"/>
  <c r="U13" i="1"/>
  <c r="U14" i="1"/>
  <c r="U15" i="1"/>
  <c r="U16" i="1"/>
  <c r="U17" i="1"/>
  <c r="U23" i="1" s="1"/>
  <c r="U18" i="1"/>
  <c r="U19" i="1"/>
  <c r="U20" i="1"/>
  <c r="U21" i="1"/>
  <c r="T23" i="1"/>
  <c r="S23" i="1"/>
  <c r="R13" i="1"/>
  <c r="R23" i="1" s="1"/>
  <c r="P13" i="1"/>
  <c r="M13" i="1"/>
  <c r="K13" i="1"/>
  <c r="H13" i="1"/>
  <c r="H23" i="1" s="1"/>
  <c r="F20" i="1"/>
  <c r="F13" i="1"/>
  <c r="F15" i="1"/>
  <c r="F16" i="1"/>
  <c r="F17" i="1"/>
  <c r="F18" i="1"/>
  <c r="F19" i="1"/>
  <c r="F21" i="1"/>
  <c r="O36" i="1"/>
  <c r="P36" i="1" s="1"/>
  <c r="O38" i="1"/>
  <c r="P38" i="1" s="1"/>
  <c r="L38" i="1"/>
  <c r="M38" i="1" s="1"/>
  <c r="N38" i="1"/>
  <c r="N36" i="1"/>
  <c r="B43" i="1" l="1"/>
  <c r="H13" i="4"/>
  <c r="H23" i="4" s="1"/>
  <c r="H20" i="4"/>
  <c r="R23" i="4"/>
  <c r="AE23" i="4"/>
  <c r="O33" i="5"/>
  <c r="F14" i="5"/>
  <c r="F23" i="5" s="1"/>
  <c r="F20" i="5"/>
  <c r="Z23" i="6"/>
  <c r="R23" i="7"/>
  <c r="AB23" i="7"/>
  <c r="W20" i="7"/>
  <c r="W23" i="7" s="1"/>
  <c r="B37" i="7"/>
  <c r="B36" i="7"/>
  <c r="C36" i="7" s="1"/>
  <c r="D37" i="7"/>
  <c r="D36" i="7"/>
  <c r="X23" i="7"/>
  <c r="N37" i="7" s="1"/>
  <c r="E38" i="7"/>
  <c r="F19" i="7"/>
  <c r="P19" i="7"/>
  <c r="Y23" i="7"/>
  <c r="O37" i="7" s="1"/>
  <c r="P37" i="7" s="1"/>
  <c r="Z16" i="7"/>
  <c r="L34" i="4"/>
  <c r="L39" i="4" s="1"/>
  <c r="M33" i="4" s="1"/>
  <c r="F13" i="4"/>
  <c r="F20" i="4"/>
  <c r="P13" i="4"/>
  <c r="P20" i="4"/>
  <c r="Z23" i="4"/>
  <c r="U23" i="6"/>
  <c r="AE23" i="6"/>
  <c r="L33" i="6"/>
  <c r="C14" i="6"/>
  <c r="C23" i="6" s="1"/>
  <c r="C20" i="6"/>
  <c r="K19" i="6"/>
  <c r="K13" i="6"/>
  <c r="K20" i="6"/>
  <c r="B40" i="7"/>
  <c r="C40" i="7" s="1"/>
  <c r="AA23" i="7"/>
  <c r="L36" i="7" s="1"/>
  <c r="M36" i="7" s="1"/>
  <c r="B35" i="7"/>
  <c r="D40" i="7"/>
  <c r="D35" i="7"/>
  <c r="E34" i="7"/>
  <c r="E40" i="7"/>
  <c r="F40" i="7" s="1"/>
  <c r="Z21" i="7"/>
  <c r="Z23" i="7" s="1"/>
  <c r="T23" i="7"/>
  <c r="O35" i="7" s="1"/>
  <c r="P35" i="7" s="1"/>
  <c r="K23" i="4"/>
  <c r="B43" i="4"/>
  <c r="K23" i="5"/>
  <c r="P23" i="6"/>
  <c r="B38" i="7"/>
  <c r="B33" i="7"/>
  <c r="L23" i="7"/>
  <c r="L34" i="7" s="1"/>
  <c r="B41" i="7"/>
  <c r="C41" i="7" s="1"/>
  <c r="AC23" i="7"/>
  <c r="N36" i="7" s="1"/>
  <c r="S23" i="7"/>
  <c r="N35" i="7" s="1"/>
  <c r="D33" i="7"/>
  <c r="D41" i="7"/>
  <c r="E36" i="7"/>
  <c r="F36" i="7" s="1"/>
  <c r="N23" i="7"/>
  <c r="N34" i="7" s="1"/>
  <c r="E35" i="7"/>
  <c r="E33" i="7"/>
  <c r="M17" i="7"/>
  <c r="D23" i="7"/>
  <c r="N32" i="7" s="1"/>
  <c r="M19" i="7"/>
  <c r="M20" i="6"/>
  <c r="E43" i="6"/>
  <c r="F39" i="6" s="1"/>
  <c r="F23" i="6"/>
  <c r="E23" i="7"/>
  <c r="F14" i="7" s="1"/>
  <c r="I23" i="7"/>
  <c r="N33" i="7" s="1"/>
  <c r="N38" i="7" s="1"/>
  <c r="K14" i="6"/>
  <c r="O34" i="6"/>
  <c r="H19" i="6"/>
  <c r="H14" i="6"/>
  <c r="B43" i="6"/>
  <c r="C40" i="6" s="1"/>
  <c r="H18" i="6"/>
  <c r="H23" i="6" s="1"/>
  <c r="K18" i="6"/>
  <c r="J23" i="7"/>
  <c r="O33" i="7" s="1"/>
  <c r="D43" i="6"/>
  <c r="N39" i="6"/>
  <c r="O39" i="6"/>
  <c r="P35" i="6" s="1"/>
  <c r="L39" i="6"/>
  <c r="M34" i="6" s="1"/>
  <c r="M19" i="6"/>
  <c r="M23" i="6" s="1"/>
  <c r="M20" i="7"/>
  <c r="M23" i="1"/>
  <c r="D43" i="5"/>
  <c r="H20" i="5"/>
  <c r="B43" i="5"/>
  <c r="C40" i="5" s="1"/>
  <c r="G23" i="7"/>
  <c r="L33" i="7" s="1"/>
  <c r="E43" i="1"/>
  <c r="F40" i="1" s="1"/>
  <c r="K19" i="7"/>
  <c r="K23" i="1"/>
  <c r="D43" i="1"/>
  <c r="D38" i="7"/>
  <c r="N39" i="5"/>
  <c r="C33" i="5"/>
  <c r="H19" i="5"/>
  <c r="H13" i="5"/>
  <c r="N39" i="4"/>
  <c r="E43" i="4"/>
  <c r="F40" i="4" s="1"/>
  <c r="E39" i="7"/>
  <c r="C33" i="4"/>
  <c r="C35" i="4"/>
  <c r="C40" i="4"/>
  <c r="M35" i="4"/>
  <c r="B39" i="7"/>
  <c r="P16" i="1"/>
  <c r="P20" i="1"/>
  <c r="P13" i="7"/>
  <c r="P16" i="7"/>
  <c r="P20" i="7"/>
  <c r="D39" i="7"/>
  <c r="M13" i="7"/>
  <c r="F36" i="1"/>
  <c r="C36" i="1"/>
  <c r="C40" i="1"/>
  <c r="E43" i="5"/>
  <c r="F33" i="5" s="1"/>
  <c r="C23" i="5"/>
  <c r="O39" i="5"/>
  <c r="P34" i="5" s="1"/>
  <c r="L39" i="5"/>
  <c r="M34" i="5" s="1"/>
  <c r="C39" i="5"/>
  <c r="F33" i="4"/>
  <c r="F35" i="4"/>
  <c r="P34" i="4"/>
  <c r="F23" i="4"/>
  <c r="M34" i="4"/>
  <c r="M39" i="4" s="1"/>
  <c r="C23" i="4"/>
  <c r="F13" i="7"/>
  <c r="P35" i="4"/>
  <c r="B23" i="7"/>
  <c r="L32" i="7" s="1"/>
  <c r="F14" i="1"/>
  <c r="F23" i="1" s="1"/>
  <c r="E32" i="7"/>
  <c r="D32" i="7"/>
  <c r="B32" i="7"/>
  <c r="C23" i="1"/>
  <c r="F34" i="1"/>
  <c r="F39" i="1"/>
  <c r="N39" i="1"/>
  <c r="C39" i="1"/>
  <c r="C34" i="1"/>
  <c r="C33" i="1"/>
  <c r="C38" i="1"/>
  <c r="F38" i="1"/>
  <c r="F33" i="1"/>
  <c r="O39" i="1"/>
  <c r="P34" i="1" s="1"/>
  <c r="L39" i="1"/>
  <c r="M34" i="1" s="1"/>
  <c r="P39" i="4" l="1"/>
  <c r="P23" i="4"/>
  <c r="K14" i="7"/>
  <c r="F33" i="6"/>
  <c r="K23" i="6"/>
  <c r="E42" i="7"/>
  <c r="F34" i="7" s="1"/>
  <c r="F34" i="6"/>
  <c r="F40" i="6"/>
  <c r="F38" i="6"/>
  <c r="O32" i="7"/>
  <c r="O38" i="7" s="1"/>
  <c r="F20" i="7"/>
  <c r="F15" i="7"/>
  <c r="P33" i="6"/>
  <c r="M33" i="6"/>
  <c r="B42" i="7"/>
  <c r="C39" i="7" s="1"/>
  <c r="C34" i="6"/>
  <c r="C33" i="6"/>
  <c r="C38" i="6"/>
  <c r="K20" i="7"/>
  <c r="C39" i="6"/>
  <c r="K18" i="7"/>
  <c r="K13" i="7"/>
  <c r="H19" i="7"/>
  <c r="H20" i="7"/>
  <c r="H18" i="7"/>
  <c r="P34" i="6"/>
  <c r="P39" i="6" s="1"/>
  <c r="M23" i="7"/>
  <c r="M35" i="6"/>
  <c r="H13" i="7"/>
  <c r="H14" i="7"/>
  <c r="P23" i="1"/>
  <c r="C34" i="5"/>
  <c r="L38" i="7"/>
  <c r="M33" i="7" s="1"/>
  <c r="D42" i="7"/>
  <c r="P35" i="5"/>
  <c r="M35" i="5"/>
  <c r="H23" i="5"/>
  <c r="F34" i="5"/>
  <c r="F39" i="5"/>
  <c r="F40" i="5"/>
  <c r="C43" i="5"/>
  <c r="C43" i="4"/>
  <c r="P23" i="7"/>
  <c r="C43" i="1"/>
  <c r="C15" i="7"/>
  <c r="C20" i="7"/>
  <c r="M33" i="5"/>
  <c r="M39" i="5" s="1"/>
  <c r="P33" i="5"/>
  <c r="P39" i="5" s="1"/>
  <c r="C14" i="7"/>
  <c r="F43" i="4"/>
  <c r="C13" i="7"/>
  <c r="F43" i="1"/>
  <c r="F32" i="7"/>
  <c r="F33" i="7"/>
  <c r="F35" i="7"/>
  <c r="P33" i="1"/>
  <c r="P35" i="1"/>
  <c r="C35" i="7"/>
  <c r="M33" i="1"/>
  <c r="M35" i="1"/>
  <c r="F23" i="7" l="1"/>
  <c r="F37" i="7"/>
  <c r="F39" i="7"/>
  <c r="F43" i="6"/>
  <c r="C38" i="7"/>
  <c r="F38" i="7"/>
  <c r="C34" i="7"/>
  <c r="C33" i="7"/>
  <c r="M39" i="6"/>
  <c r="P33" i="7"/>
  <c r="P32" i="7"/>
  <c r="P34" i="7"/>
  <c r="C37" i="7"/>
  <c r="K23" i="7"/>
  <c r="C32" i="7"/>
  <c r="C43" i="6"/>
  <c r="H23" i="7"/>
  <c r="M32" i="7"/>
  <c r="F43" i="5"/>
  <c r="M34" i="7"/>
  <c r="C23" i="7"/>
  <c r="P39" i="1"/>
  <c r="M39" i="1"/>
  <c r="F42" i="7" l="1"/>
  <c r="P38" i="7"/>
  <c r="C42" i="7"/>
  <c r="M38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<sst xmlns="http://schemas.openxmlformats.org/spreadsheetml/2006/main" count="440" uniqueCount="56">
  <si>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</si>
  <si>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</si>
  <si>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</si>
  <si>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</si>
  <si>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</si>
  <si>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</si>
  <si>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</si>
  <si>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</si>
  <si>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</si>
  <si>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</si>
  <si>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</si>
  <si>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</si>
  <si>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</si>
  <si>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</si>
  <si>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</si>
  <si>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</si>
  <si>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</si>
  <si>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</si>
  <si>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</si>
  <si>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</si>
  <si>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</si>
  <si>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</si>
  <si>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</si>
  <si>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</si>
  <si>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</si>
  <si>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</si>
  <si>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</si>
  <si>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</si>
  <si>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</si>
  <si>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</si>
  <si>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</si>
  <si>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</si>
  <si>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</si>
  <si>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</si>
  <si>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</si>
  <si>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</si>
  <si>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</si>
  <si>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</si>
  <si>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</si>
  <si>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</si>
  <si>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</si>
  <si>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</si>
  <si>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</si>
  <si>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</si>
  <si>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</si>
  <si>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</si>
  <si>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</si>
  <si>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</si>
  <si>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</si>
  <si>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</si>
  <si>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</si>
  <si>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</si>
  <si>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</si>
  <si>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</si>
  <si>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</si>
  <si>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BARCELONA ESPORTS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</si>
</sst>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9"/>
          <c:y val="0.17870385374777722"/>
          <c:w val="0.49879503311680856"/>
          <c:h val="0.67523768758075742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37E-2"/>
                  <c:y val="5.0012206875082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94"/>
                  <c:y val="-4.6584686928302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73E-2"/>
                  <c:y val="-1.5477144891875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9"/>
                  <c:y val="-2.29750446697000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8E-2"/>
                  <c:y val="-3.04638825751922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69E-3"/>
                  <c:y val="3.723363425856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4"/>
                  <c:y val="0.108316026934016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299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43"/>
          <c:y val="0.11440238239450837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1"/>
          <c:y val="0.11502445466985553"/>
          <c:w val="0.49271433905528833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6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11"/>
                  <c:y val="3.74207114684067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4"/>
                  <c:y val="0.12236187963663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13E-2"/>
                  <c:y val="5.4648034397871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8E-2"/>
                  <c:y val="-1.51460362831006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4E-3"/>
                  <c:y val="-0.104389856692338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3955899.89</c:v>
                </c:pt>
                <c:pt idx="1">
                  <c:v>1068136.21</c:v>
                </c:pt>
                <c:pt idx="2">
                  <c:v>173304.69</c:v>
                </c:pt>
                <c:pt idx="3">
                  <c:v>0</c:v>
                </c:pt>
                <c:pt idx="4">
                  <c:v>0</c:v>
                </c:pt>
                <c:pt idx="5">
                  <c:v>2377200</c:v>
                </c:pt>
                <c:pt idx="6">
                  <c:v>627830.82999999996</c:v>
                </c:pt>
                <c:pt idx="7">
                  <c:v>3220666.69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62"/>
          <c:y val="8.166231263445789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91E-2"/>
          <c:y val="0.22619499570436419"/>
          <c:w val="0.52678041674566289"/>
          <c:h val="0.7089606590236921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35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72E-2"/>
                  <c:y val="-3.00478259917739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46E-2"/>
                  <c:y val="1.55489203243645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53</c:v>
                </c:pt>
                <c:pt idx="1">
                  <c:v>239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34"/>
          <c:y val="0.16146135043433904"/>
          <c:w val="0.31198854598875086"/>
          <c:h val="0.7984726603543398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35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5"/>
          <c:y val="0.17696205022912423"/>
          <c:w val="0.52427431663313495"/>
          <c:h val="0.79345267574276068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64E-2"/>
                  <c:y val="4.01934057984505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45E-3"/>
                  <c:y val="3.521776604465018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6016E-2"/>
                  <c:y val="-1.3050370082740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2300736.9500000002</c:v>
                </c:pt>
                <c:pt idx="1">
                  <c:v>8177725.9000000004</c:v>
                </c:pt>
                <c:pt idx="2">
                  <c:v>944575.46000000008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38"/>
          <c:y val="0.15565754806128021"/>
          <c:w val="0.28293289146644585"/>
          <c:h val="0.805766369337436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A40" sqref="A40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1</v>
      </c>
      <c r="H13" s="20">
        <f>IF(G13,G13/$G$23,"")</f>
        <v>1.0752688172043012E-2</v>
      </c>
      <c r="I13" s="4">
        <v>86171</v>
      </c>
      <c r="J13" s="5">
        <v>104266.91</v>
      </c>
      <c r="K13" s="21">
        <f>IF(J13,J13/$J$23,"")</f>
        <v>4.9106367610339395E-2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ref="C14:C22" si="2">IF(B14,B14/$B$23,"")</f>
        <v>0.14285714285714285</v>
      </c>
      <c r="D14" s="6">
        <v>147310.84</v>
      </c>
      <c r="E14" s="7">
        <v>178246.12</v>
      </c>
      <c r="F14" s="21">
        <f t="shared" si="0"/>
        <v>0.58812399210428412</v>
      </c>
      <c r="G14" s="2">
        <v>1</v>
      </c>
      <c r="H14" s="20">
        <f t="shared" ref="H14:H22" si="3">IF(G14,G14/$G$23,"")</f>
        <v>1.0752688172043012E-2</v>
      </c>
      <c r="I14" s="6">
        <v>17099</v>
      </c>
      <c r="J14" s="7">
        <v>20689.79</v>
      </c>
      <c r="K14" s="21">
        <f t="shared" ref="K14:K22" si="4">IF(J14,J14/$J$23,"")</f>
        <v>9.7442269414210504E-3</v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>
        <v>1</v>
      </c>
      <c r="H18" s="67">
        <f t="shared" si="3"/>
        <v>1.0752688172043012E-2</v>
      </c>
      <c r="I18" s="70">
        <v>950000</v>
      </c>
      <c r="J18" s="71">
        <v>1149500</v>
      </c>
      <c r="K18" s="68">
        <f t="shared" si="4"/>
        <v>0.5413776006988712</v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5</v>
      </c>
      <c r="H19" s="20">
        <f t="shared" si="3"/>
        <v>5.3763440860215055E-2</v>
      </c>
      <c r="I19" s="6">
        <v>90745.31</v>
      </c>
      <c r="J19" s="7">
        <v>109801.83</v>
      </c>
      <c r="K19" s="21">
        <f t="shared" si="4"/>
        <v>5.1713137257716688E-2</v>
      </c>
      <c r="L19" s="2"/>
      <c r="M19" s="20" t="str">
        <f t="shared" si="5"/>
        <v/>
      </c>
      <c r="N19" s="6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>
        <v>6</v>
      </c>
      <c r="C20" s="67">
        <f t="shared" si="2"/>
        <v>0.8571428571428571</v>
      </c>
      <c r="D20" s="70">
        <v>103164.98</v>
      </c>
      <c r="E20" s="71">
        <v>124829.63</v>
      </c>
      <c r="F20" s="21">
        <f t="shared" si="0"/>
        <v>0.41187600789571588</v>
      </c>
      <c r="G20" s="69">
        <v>85</v>
      </c>
      <c r="H20" s="67">
        <f t="shared" si="3"/>
        <v>0.91397849462365588</v>
      </c>
      <c r="I20" s="70">
        <v>626940.26</v>
      </c>
      <c r="J20" s="71">
        <v>739028.43</v>
      </c>
      <c r="K20" s="68">
        <f t="shared" si="4"/>
        <v>0.34805866749165176</v>
      </c>
      <c r="L20" s="69">
        <v>11</v>
      </c>
      <c r="M20" s="67">
        <f t="shared" si="5"/>
        <v>1</v>
      </c>
      <c r="N20" s="70">
        <v>65506.95</v>
      </c>
      <c r="O20" s="71">
        <v>78947.34</v>
      </c>
      <c r="P20" s="68">
        <f t="shared" si="6"/>
        <v>1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/>
      <c r="J21" s="7"/>
      <c r="K21" s="21" t="str">
        <f t="shared" si="4"/>
        <v/>
      </c>
      <c r="L21" s="2"/>
      <c r="M21" s="20" t="str">
        <f t="shared" si="5"/>
        <v/>
      </c>
      <c r="N21" s="6"/>
      <c r="O21" s="7"/>
      <c r="P21" s="21" t="str">
        <f t="shared" si="6"/>
        <v/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7</v>
      </c>
      <c r="C23" s="17">
        <f t="shared" si="12"/>
        <v>1</v>
      </c>
      <c r="D23" s="18">
        <f t="shared" si="12"/>
        <v>250475.82</v>
      </c>
      <c r="E23" s="18">
        <f t="shared" si="12"/>
        <v>303075.75</v>
      </c>
      <c r="F23" s="19">
        <f t="shared" si="12"/>
        <v>1</v>
      </c>
      <c r="G23" s="16">
        <f t="shared" si="12"/>
        <v>93</v>
      </c>
      <c r="H23" s="17">
        <f t="shared" si="12"/>
        <v>1</v>
      </c>
      <c r="I23" s="18">
        <f t="shared" si="12"/>
        <v>1770955.57</v>
      </c>
      <c r="J23" s="18">
        <f t="shared" si="12"/>
        <v>2123286.96</v>
      </c>
      <c r="K23" s="19">
        <f t="shared" si="12"/>
        <v>1</v>
      </c>
      <c r="L23" s="16">
        <f t="shared" si="12"/>
        <v>11</v>
      </c>
      <c r="M23" s="17">
        <f t="shared" si="12"/>
        <v>1</v>
      </c>
      <c r="N23" s="18">
        <f t="shared" si="12"/>
        <v>65506.95</v>
      </c>
      <c r="O23" s="18">
        <f t="shared" si="12"/>
        <v>78947.34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13">B13+G13+L13+Q13+AA13+V13</f>
        <v>1</v>
      </c>
      <c r="C33" s="8">
        <f t="shared" ref="C33:C41" si="14">IF(B33,B33/$B$43,"")</f>
        <v>9.0090090090090089E-3</v>
      </c>
      <c r="D33" s="10">
        <f t="shared" ref="D33:D42" si="15">D13+I13+N13+S13+AC13+X13</f>
        <v>86171</v>
      </c>
      <c r="E33" s="11">
        <f t="shared" ref="E33:E42" si="16">E13+J13+O13+T13+AD13+Y13</f>
        <v>104266.91</v>
      </c>
      <c r="F33" s="21">
        <f t="shared" ref="F33:F41" si="17">IF(E33,E33/$E$43,"")</f>
        <v>4.1618365758761072E-2</v>
      </c>
      <c r="J33" s="93" t="s">
        <v>3</v>
      </c>
      <c r="K33" s="94"/>
      <c r="L33" s="58">
        <f>B23</f>
        <v>7</v>
      </c>
      <c r="M33" s="8">
        <f t="shared" ref="M33:M38" si="18">IF(L33,L33/$L$39,"")</f>
        <v>6.3063063063063057E-2</v>
      </c>
      <c r="N33" s="59">
        <f>D23</f>
        <v>250475.82</v>
      </c>
      <c r="O33" s="59">
        <f>E23</f>
        <v>303075.75</v>
      </c>
      <c r="P33" s="60">
        <f t="shared" ref="P33:P38" si="19">IF(O33,O33/$O$39,"")</f>
        <v>0.12097335018474062</v>
      </c>
    </row>
    <row r="34" spans="1:33" s="25" customFormat="1" ht="30" customHeight="1" x14ac:dyDescent="0.25">
      <c r="A34" s="43" t="s">
        <v>18</v>
      </c>
      <c r="B34" s="12">
        <f t="shared" si="13"/>
        <v>2</v>
      </c>
      <c r="C34" s="8">
        <f t="shared" si="14"/>
        <v>1.8018018018018018E-2</v>
      </c>
      <c r="D34" s="13">
        <f t="shared" si="15"/>
        <v>164409.84</v>
      </c>
      <c r="E34" s="14">
        <f t="shared" si="16"/>
        <v>198935.91</v>
      </c>
      <c r="F34" s="21">
        <f t="shared" si="17"/>
        <v>7.9405704695113474E-2</v>
      </c>
      <c r="J34" s="89" t="s">
        <v>1</v>
      </c>
      <c r="K34" s="90"/>
      <c r="L34" s="61">
        <f>G23</f>
        <v>93</v>
      </c>
      <c r="M34" s="8">
        <f t="shared" si="18"/>
        <v>0.83783783783783783</v>
      </c>
      <c r="N34" s="62">
        <f>I23</f>
        <v>1770955.57</v>
      </c>
      <c r="O34" s="62">
        <f>J23</f>
        <v>2123286.96</v>
      </c>
      <c r="P34" s="60">
        <f t="shared" si="19"/>
        <v>0.84751464594172687</v>
      </c>
    </row>
    <row r="35" spans="1:33" ht="30" customHeight="1" x14ac:dyDescent="0.2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2</v>
      </c>
      <c r="K35" s="90"/>
      <c r="L35" s="61">
        <f>L23</f>
        <v>11</v>
      </c>
      <c r="M35" s="8">
        <f t="shared" si="18"/>
        <v>9.90990990990991E-2</v>
      </c>
      <c r="N35" s="62">
        <f>N23</f>
        <v>65506.95</v>
      </c>
      <c r="O35" s="62">
        <f>O23</f>
        <v>78947.34</v>
      </c>
      <c r="P35" s="60">
        <f t="shared" si="19"/>
        <v>3.1512003873532542E-2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13"/>
        <v>1</v>
      </c>
      <c r="C38" s="8">
        <f t="shared" si="14"/>
        <v>9.0090090090090089E-3</v>
      </c>
      <c r="D38" s="13">
        <f t="shared" si="15"/>
        <v>950000</v>
      </c>
      <c r="E38" s="22">
        <f t="shared" si="16"/>
        <v>1149500</v>
      </c>
      <c r="F38" s="21">
        <f t="shared" si="17"/>
        <v>0.45882544557708532</v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13"/>
        <v>5</v>
      </c>
      <c r="C39" s="8">
        <f t="shared" si="14"/>
        <v>4.5045045045045043E-2</v>
      </c>
      <c r="D39" s="13">
        <f t="shared" si="15"/>
        <v>90745.31</v>
      </c>
      <c r="E39" s="23">
        <f t="shared" si="16"/>
        <v>109801.83</v>
      </c>
      <c r="F39" s="21">
        <f t="shared" si="17"/>
        <v>4.3827641213509676E-2</v>
      </c>
      <c r="G39" s="25"/>
      <c r="J39" s="91" t="s">
        <v>0</v>
      </c>
      <c r="K39" s="92"/>
      <c r="L39" s="85">
        <f>SUM(L33:L38)</f>
        <v>111</v>
      </c>
      <c r="M39" s="17">
        <f>SUM(M33:M38)</f>
        <v>1</v>
      </c>
      <c r="N39" s="86">
        <f>SUM(N33:N38)</f>
        <v>2086938.34</v>
      </c>
      <c r="O39" s="87">
        <f>SUM(O33:O38)</f>
        <v>2505310.0499999998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13"/>
        <v>102</v>
      </c>
      <c r="C40" s="8">
        <f t="shared" si="14"/>
        <v>0.91891891891891897</v>
      </c>
      <c r="D40" s="13">
        <f t="shared" si="15"/>
        <v>795612.19</v>
      </c>
      <c r="E40" s="23">
        <f t="shared" si="16"/>
        <v>942805.4</v>
      </c>
      <c r="F40" s="21">
        <f t="shared" si="17"/>
        <v>0.37632284275553035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0</v>
      </c>
      <c r="E41" s="14">
        <f t="shared" si="16"/>
        <v>0</v>
      </c>
      <c r="F41" s="21" t="str">
        <f t="shared" si="1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111</v>
      </c>
      <c r="C43" s="17">
        <f>SUM(C33:C42)</f>
        <v>1</v>
      </c>
      <c r="D43" s="18">
        <f>SUM(D33:D42)</f>
        <v>2086938.34</v>
      </c>
      <c r="E43" s="18">
        <f>SUM(E33:E42)</f>
        <v>2505310.0500000003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</v>
      </c>
      <c r="H13" s="20">
        <f t="shared" ref="H13:H21" si="2">IF(G13,G13/$G$23,"")</f>
        <v>1.7543859649122806E-2</v>
      </c>
      <c r="I13" s="4">
        <v>125087</v>
      </c>
      <c r="J13" s="5">
        <v>151355.26999999999</v>
      </c>
      <c r="K13" s="21">
        <f t="shared" ref="K13:K21" si="3">IF(J13,J13/$J$23,"")</f>
        <v>0.25937259995518069</v>
      </c>
      <c r="L13" s="1">
        <v>1</v>
      </c>
      <c r="M13" s="20">
        <f t="shared" ref="M13:M21" si="4">IF(L13,L13/$L$23,"")</f>
        <v>0.14285714285714285</v>
      </c>
      <c r="N13" s="4">
        <v>120836</v>
      </c>
      <c r="O13" s="5">
        <v>146211.56</v>
      </c>
      <c r="P13" s="21">
        <f t="shared" ref="P13:P21" si="5">IF(O13,O13/$O$23,"")</f>
        <v>0.63585866249138001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2</v>
      </c>
      <c r="C15" s="20">
        <f t="shared" si="0"/>
        <v>0.15384615384615385</v>
      </c>
      <c r="D15" s="6">
        <v>143227.01999999999</v>
      </c>
      <c r="E15" s="7">
        <v>173304.69</v>
      </c>
      <c r="F15" s="21">
        <f t="shared" si="1"/>
        <v>0.49406362837066353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>
        <v>11</v>
      </c>
      <c r="C20" s="67">
        <f t="shared" si="0"/>
        <v>0.84615384615384615</v>
      </c>
      <c r="D20" s="70">
        <v>147498.37</v>
      </c>
      <c r="E20" s="71">
        <v>177469.34</v>
      </c>
      <c r="F20" s="21">
        <f t="shared" si="1"/>
        <v>0.50593637162933636</v>
      </c>
      <c r="G20" s="69">
        <v>56</v>
      </c>
      <c r="H20" s="67">
        <f t="shared" si="2"/>
        <v>0.98245614035087714</v>
      </c>
      <c r="I20" s="70">
        <v>374666.95</v>
      </c>
      <c r="J20" s="71">
        <v>432188.52</v>
      </c>
      <c r="K20" s="68">
        <f t="shared" si="3"/>
        <v>0.7406274000448192</v>
      </c>
      <c r="L20" s="69">
        <v>6</v>
      </c>
      <c r="M20" s="67">
        <f t="shared" si="4"/>
        <v>0.8571428571428571</v>
      </c>
      <c r="N20" s="70">
        <v>69199.94</v>
      </c>
      <c r="O20" s="71">
        <v>83731.929999999993</v>
      </c>
      <c r="P20" s="68">
        <f t="shared" si="5"/>
        <v>0.36414133750862004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13</v>
      </c>
      <c r="C23" s="17">
        <f t="shared" si="22"/>
        <v>1</v>
      </c>
      <c r="D23" s="18">
        <f t="shared" si="22"/>
        <v>290725.39</v>
      </c>
      <c r="E23" s="18">
        <f t="shared" si="22"/>
        <v>350774.03</v>
      </c>
      <c r="F23" s="19">
        <f t="shared" si="22"/>
        <v>0.99999999999999989</v>
      </c>
      <c r="G23" s="16">
        <f t="shared" si="22"/>
        <v>57</v>
      </c>
      <c r="H23" s="17">
        <f t="shared" si="22"/>
        <v>1</v>
      </c>
      <c r="I23" s="18">
        <f t="shared" si="22"/>
        <v>499753.95</v>
      </c>
      <c r="J23" s="18">
        <f t="shared" si="22"/>
        <v>583543.79</v>
      </c>
      <c r="K23" s="19">
        <f t="shared" si="22"/>
        <v>0.99999999999999989</v>
      </c>
      <c r="L23" s="16">
        <f t="shared" si="22"/>
        <v>7</v>
      </c>
      <c r="M23" s="17">
        <f t="shared" si="22"/>
        <v>1</v>
      </c>
      <c r="N23" s="18">
        <f t="shared" si="22"/>
        <v>190035.94</v>
      </c>
      <c r="O23" s="18">
        <f t="shared" si="22"/>
        <v>229943.49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2</v>
      </c>
      <c r="C33" s="8">
        <f t="shared" ref="C33:C42" si="24">IF(B33,B33/$B$43,"")</f>
        <v>2.5974025974025976E-2</v>
      </c>
      <c r="D33" s="10">
        <f t="shared" ref="D33:D42" si="25">D13+I13+N13+S13+AC13+X13</f>
        <v>245923</v>
      </c>
      <c r="E33" s="11">
        <f t="shared" ref="E33:E42" si="26">E13+J13+O13+T13+AD13+Y13</f>
        <v>297566.82999999996</v>
      </c>
      <c r="F33" s="21">
        <f t="shared" ref="F33:F42" si="27">IF(E33,E33/$E$43,"")</f>
        <v>0.2555842296262511</v>
      </c>
      <c r="J33" s="93" t="s">
        <v>3</v>
      </c>
      <c r="K33" s="94"/>
      <c r="L33" s="58">
        <f>B23</f>
        <v>13</v>
      </c>
      <c r="M33" s="8">
        <f t="shared" ref="M33:M38" si="28">IF(L33,L33/$L$39,"")</f>
        <v>0.16883116883116883</v>
      </c>
      <c r="N33" s="59">
        <f>D23</f>
        <v>290725.39</v>
      </c>
      <c r="O33" s="59">
        <f>E23</f>
        <v>350774.03</v>
      </c>
      <c r="P33" s="60">
        <f t="shared" ref="P33:P38" si="29">IF(O33,O33/$O$39,"")</f>
        <v>0.30128462312296544</v>
      </c>
    </row>
    <row r="34" spans="1:33" s="25" customFormat="1" ht="30" customHeight="1" x14ac:dyDescent="0.2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57</v>
      </c>
      <c r="M34" s="8">
        <f t="shared" si="28"/>
        <v>0.74025974025974028</v>
      </c>
      <c r="N34" s="62">
        <f>I23</f>
        <v>499753.95</v>
      </c>
      <c r="O34" s="62">
        <f>J23</f>
        <v>583543.79</v>
      </c>
      <c r="P34" s="60">
        <f t="shared" si="29"/>
        <v>0.50121376102414672</v>
      </c>
    </row>
    <row r="35" spans="1:33" ht="30" customHeight="1" x14ac:dyDescent="0.25">
      <c r="A35" s="43" t="s">
        <v>19</v>
      </c>
      <c r="B35" s="12">
        <f t="shared" si="23"/>
        <v>2</v>
      </c>
      <c r="C35" s="8">
        <f t="shared" si="24"/>
        <v>2.5974025974025976E-2</v>
      </c>
      <c r="D35" s="13">
        <f t="shared" si="25"/>
        <v>143227.01999999999</v>
      </c>
      <c r="E35" s="14">
        <f t="shared" si="26"/>
        <v>173304.69</v>
      </c>
      <c r="F35" s="21">
        <f t="shared" si="27"/>
        <v>0.1488537740724202</v>
      </c>
      <c r="G35" s="25"/>
      <c r="J35" s="89" t="s">
        <v>2</v>
      </c>
      <c r="K35" s="90"/>
      <c r="L35" s="61">
        <f>L23</f>
        <v>7</v>
      </c>
      <c r="M35" s="8">
        <f t="shared" si="28"/>
        <v>9.0909090909090912E-2</v>
      </c>
      <c r="N35" s="62">
        <f>N23</f>
        <v>190035.94</v>
      </c>
      <c r="O35" s="62">
        <f>O23</f>
        <v>229943.49</v>
      </c>
      <c r="P35" s="60">
        <f t="shared" si="29"/>
        <v>0.19750161585288786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77</v>
      </c>
      <c r="M39" s="17">
        <f>SUM(M33:M38)</f>
        <v>1</v>
      </c>
      <c r="N39" s="86">
        <f>SUM(N33:N38)</f>
        <v>980515.28</v>
      </c>
      <c r="O39" s="87">
        <f>SUM(O33:O38)</f>
        <v>1164261.31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73</v>
      </c>
      <c r="C40" s="8">
        <f t="shared" si="24"/>
        <v>0.94805194805194803</v>
      </c>
      <c r="D40" s="13">
        <f t="shared" si="25"/>
        <v>591365.26</v>
      </c>
      <c r="E40" s="23">
        <f t="shared" si="26"/>
        <v>693389.79</v>
      </c>
      <c r="F40" s="21">
        <f t="shared" si="27"/>
        <v>0.59556199630132867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77</v>
      </c>
      <c r="C43" s="17">
        <f>SUM(C33:C42)</f>
        <v>1</v>
      </c>
      <c r="D43" s="18">
        <f>SUM(D33:D42)</f>
        <v>980515.28</v>
      </c>
      <c r="E43" s="18">
        <f>SUM(E33:E42)</f>
        <v>1164261.31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3</v>
      </c>
      <c r="H13" s="20">
        <f t="shared" ref="H13:H21" si="2">IF(G13,G13/$G$23,"")</f>
        <v>0.10344827586206896</v>
      </c>
      <c r="I13" s="4">
        <v>2235707.5</v>
      </c>
      <c r="J13" s="5">
        <v>2667732.31</v>
      </c>
      <c r="K13" s="21">
        <f t="shared" ref="K13:K21" si="3">IF(J13,J13/$J$23,"")</f>
        <v>0.92296175764636634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7.6923076923076927E-2</v>
      </c>
      <c r="D14" s="6">
        <v>180986.08</v>
      </c>
      <c r="E14" s="7">
        <v>218993.16</v>
      </c>
      <c r="F14" s="21">
        <f t="shared" si="1"/>
        <v>0.43597773569344145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>
        <v>12</v>
      </c>
      <c r="C20" s="67">
        <f t="shared" si="0"/>
        <v>0.92307692307692313</v>
      </c>
      <c r="D20" s="70">
        <v>234140.81</v>
      </c>
      <c r="E20" s="71">
        <v>283310.38</v>
      </c>
      <c r="F20" s="21">
        <f t="shared" si="1"/>
        <v>0.56402226430655855</v>
      </c>
      <c r="G20" s="69">
        <v>26</v>
      </c>
      <c r="H20" s="67">
        <f t="shared" si="2"/>
        <v>0.89655172413793105</v>
      </c>
      <c r="I20" s="70">
        <v>186613.38</v>
      </c>
      <c r="J20" s="71">
        <v>222671.64</v>
      </c>
      <c r="K20" s="68">
        <f t="shared" si="3"/>
        <v>7.7038242353633657E-2</v>
      </c>
      <c r="L20" s="69">
        <v>8</v>
      </c>
      <c r="M20" s="67">
        <f t="shared" si="4"/>
        <v>1</v>
      </c>
      <c r="N20" s="70">
        <v>55857.14</v>
      </c>
      <c r="O20" s="71">
        <v>67587.740000000005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13</v>
      </c>
      <c r="C23" s="17">
        <f t="shared" si="22"/>
        <v>1</v>
      </c>
      <c r="D23" s="18">
        <f t="shared" si="22"/>
        <v>415126.89</v>
      </c>
      <c r="E23" s="18">
        <f t="shared" si="22"/>
        <v>502303.54000000004</v>
      </c>
      <c r="F23" s="19">
        <f t="shared" si="22"/>
        <v>1</v>
      </c>
      <c r="G23" s="16">
        <f t="shared" si="22"/>
        <v>29</v>
      </c>
      <c r="H23" s="17">
        <f t="shared" si="22"/>
        <v>1</v>
      </c>
      <c r="I23" s="18">
        <f t="shared" si="22"/>
        <v>2422320.88</v>
      </c>
      <c r="J23" s="18">
        <f t="shared" si="22"/>
        <v>2890403.95</v>
      </c>
      <c r="K23" s="19">
        <f t="shared" si="22"/>
        <v>1</v>
      </c>
      <c r="L23" s="16">
        <f t="shared" si="22"/>
        <v>8</v>
      </c>
      <c r="M23" s="17">
        <f t="shared" si="22"/>
        <v>1</v>
      </c>
      <c r="N23" s="18">
        <f t="shared" si="22"/>
        <v>55857.14</v>
      </c>
      <c r="O23" s="18">
        <f t="shared" si="22"/>
        <v>67587.740000000005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3</v>
      </c>
      <c r="C33" s="8">
        <f t="shared" ref="C33:C41" si="24">IF(B33,B33/$B$43,"")</f>
        <v>0.06</v>
      </c>
      <c r="D33" s="10">
        <f t="shared" ref="D33:D42" si="25">D13+I13+N13+S13+AC13+X13</f>
        <v>2235707.5</v>
      </c>
      <c r="E33" s="11">
        <f t="shared" ref="E33:E42" si="26">E13+J13+O13+T13+AD13+Y13</f>
        <v>2667732.31</v>
      </c>
      <c r="F33" s="21">
        <f t="shared" ref="F33:F41" si="27">IF(E33,E33/$E$43,"")</f>
        <v>0.77095511587316201</v>
      </c>
      <c r="J33" s="93" t="s">
        <v>3</v>
      </c>
      <c r="K33" s="94"/>
      <c r="L33" s="58">
        <f>B23</f>
        <v>13</v>
      </c>
      <c r="M33" s="8">
        <f>IF(L33,L33/$L$39,"")</f>
        <v>0.26</v>
      </c>
      <c r="N33" s="59">
        <f>D23</f>
        <v>415126.89</v>
      </c>
      <c r="O33" s="59">
        <f>E23</f>
        <v>502303.54000000004</v>
      </c>
      <c r="P33" s="60">
        <f>IF(O33,O33/$O$39,"")</f>
        <v>0.14516204734357305</v>
      </c>
    </row>
    <row r="34" spans="1:33" s="25" customFormat="1" ht="30" customHeight="1" x14ac:dyDescent="0.25">
      <c r="A34" s="43" t="s">
        <v>18</v>
      </c>
      <c r="B34" s="12">
        <f t="shared" si="23"/>
        <v>1</v>
      </c>
      <c r="C34" s="8">
        <f t="shared" si="24"/>
        <v>0.02</v>
      </c>
      <c r="D34" s="13">
        <f t="shared" si="25"/>
        <v>180986.08</v>
      </c>
      <c r="E34" s="14">
        <f t="shared" si="26"/>
        <v>218993.16</v>
      </c>
      <c r="F34" s="21">
        <f t="shared" si="27"/>
        <v>6.3287420709475115E-2</v>
      </c>
      <c r="J34" s="89" t="s">
        <v>1</v>
      </c>
      <c r="K34" s="90"/>
      <c r="L34" s="61">
        <f>G23</f>
        <v>29</v>
      </c>
      <c r="M34" s="8">
        <f>IF(L34,L34/$L$39,"")</f>
        <v>0.57999999999999996</v>
      </c>
      <c r="N34" s="62">
        <f>I23</f>
        <v>2422320.88</v>
      </c>
      <c r="O34" s="62">
        <f>J23</f>
        <v>2890403.95</v>
      </c>
      <c r="P34" s="60">
        <f>IF(O34,O34/$O$39,"")</f>
        <v>0.83530559038455221</v>
      </c>
    </row>
    <row r="35" spans="1:33" ht="30" customHeight="1" x14ac:dyDescent="0.2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8</v>
      </c>
      <c r="M35" s="8">
        <f>IF(L35,L35/$L$39,"")</f>
        <v>0.16</v>
      </c>
      <c r="N35" s="62">
        <f>N23</f>
        <v>55857.14</v>
      </c>
      <c r="O35" s="62">
        <f>O23</f>
        <v>67587.740000000005</v>
      </c>
      <c r="P35" s="60">
        <f>IF(O35,O35/$O$39,"")</f>
        <v>1.9532362271874701E-2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50</v>
      </c>
      <c r="M39" s="17">
        <f>SUM(M33:M38)</f>
        <v>1</v>
      </c>
      <c r="N39" s="86">
        <f>SUM(N33:N38)</f>
        <v>2893304.91</v>
      </c>
      <c r="O39" s="87">
        <f>SUM(O33:O38)</f>
        <v>3460295.2300000004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46</v>
      </c>
      <c r="C40" s="8">
        <f t="shared" si="24"/>
        <v>0.92</v>
      </c>
      <c r="D40" s="13">
        <f t="shared" si="25"/>
        <v>476611.33</v>
      </c>
      <c r="E40" s="23">
        <f t="shared" si="26"/>
        <v>573569.76</v>
      </c>
      <c r="F40" s="21">
        <f t="shared" si="27"/>
        <v>0.16575746341736278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50</v>
      </c>
      <c r="C43" s="17">
        <f>SUM(C33:C42)</f>
        <v>1</v>
      </c>
      <c r="D43" s="18">
        <f>SUM(D33:D42)</f>
        <v>2893304.91</v>
      </c>
      <c r="E43" s="18">
        <f>SUM(E33:E42)</f>
        <v>3460295.2300000004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4</v>
      </c>
      <c r="H13" s="20">
        <f t="shared" ref="H13:H21" si="2">IF(G13,G13/$G$23,"")</f>
        <v>6.6666666666666666E-2</v>
      </c>
      <c r="I13" s="4">
        <v>732507.31</v>
      </c>
      <c r="J13" s="5">
        <v>886333.84</v>
      </c>
      <c r="K13" s="21">
        <f t="shared" ref="K13:K21" si="3">IF(J13,J13/$J$23,"")</f>
        <v>0.34347485470983202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0.05</v>
      </c>
      <c r="D14" s="6">
        <v>492399.05</v>
      </c>
      <c r="E14" s="7">
        <v>595802.85</v>
      </c>
      <c r="F14" s="21">
        <f t="shared" si="1"/>
        <v>0.52054112463586433</v>
      </c>
      <c r="G14" s="2">
        <v>1</v>
      </c>
      <c r="H14" s="20">
        <f t="shared" si="2"/>
        <v>1.6666666666666666E-2</v>
      </c>
      <c r="I14" s="6">
        <v>44962.22</v>
      </c>
      <c r="J14" s="7">
        <v>54404.29</v>
      </c>
      <c r="K14" s="21">
        <f t="shared" si="3"/>
        <v>2.1082920182018062E-2</v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3.3333333333333333E-2</v>
      </c>
      <c r="I18" s="70">
        <v>1028200</v>
      </c>
      <c r="J18" s="71">
        <v>1227700</v>
      </c>
      <c r="K18" s="68">
        <f t="shared" si="3"/>
        <v>0.47576213396891265</v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3.3333333333333333E-2</v>
      </c>
      <c r="I19" s="6">
        <v>14900</v>
      </c>
      <c r="J19" s="7">
        <v>18029</v>
      </c>
      <c r="K19" s="21">
        <f t="shared" si="3"/>
        <v>6.9866543237969581E-3</v>
      </c>
      <c r="L19" s="2">
        <v>1</v>
      </c>
      <c r="M19" s="20">
        <f>IF(L19,L19/$L$23,"")</f>
        <v>0.1111111111111111</v>
      </c>
      <c r="N19" s="6">
        <v>413223.14</v>
      </c>
      <c r="O19" s="7">
        <v>500000</v>
      </c>
      <c r="P19" s="21">
        <f>IF(O19,O19/$O$23,"")</f>
        <v>0.88013155643221352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25">
      <c r="A20" s="82" t="s">
        <v>29</v>
      </c>
      <c r="B20" s="69">
        <v>19</v>
      </c>
      <c r="C20" s="67">
        <f t="shared" si="0"/>
        <v>0.95</v>
      </c>
      <c r="D20" s="70">
        <v>453537.83</v>
      </c>
      <c r="E20" s="71">
        <v>548780.78</v>
      </c>
      <c r="F20" s="21">
        <f t="shared" si="1"/>
        <v>0.47945887536413578</v>
      </c>
      <c r="G20" s="69">
        <v>51</v>
      </c>
      <c r="H20" s="67">
        <f t="shared" si="2"/>
        <v>0.85</v>
      </c>
      <c r="I20" s="70">
        <v>331149.53000000003</v>
      </c>
      <c r="J20" s="71">
        <v>394024.07</v>
      </c>
      <c r="K20" s="68">
        <f t="shared" si="3"/>
        <v>0.15269343681544043</v>
      </c>
      <c r="L20" s="69">
        <v>8</v>
      </c>
      <c r="M20" s="67">
        <f>IF(L20,L20/$L$23,"")</f>
        <v>0.88888888888888884</v>
      </c>
      <c r="N20" s="70">
        <v>56401.919999999998</v>
      </c>
      <c r="O20" s="71">
        <v>68096.89</v>
      </c>
      <c r="P20" s="68">
        <f>IF(O20,O20/$O$23,"")</f>
        <v>0.11986844356778648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IF(L21,L21/$L$23,"")</f>
        <v/>
      </c>
      <c r="N21" s="6"/>
      <c r="O21" s="7"/>
      <c r="P21" s="21" t="str">
        <f>IF(O21,O21/$O$23,"")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20</v>
      </c>
      <c r="C23" s="17">
        <f t="shared" si="20"/>
        <v>1</v>
      </c>
      <c r="D23" s="18">
        <f t="shared" si="20"/>
        <v>945936.88</v>
      </c>
      <c r="E23" s="18">
        <f t="shared" si="20"/>
        <v>1144583.6299999999</v>
      </c>
      <c r="F23" s="19">
        <f t="shared" si="20"/>
        <v>1</v>
      </c>
      <c r="G23" s="16">
        <f t="shared" si="20"/>
        <v>60</v>
      </c>
      <c r="H23" s="17">
        <f t="shared" si="20"/>
        <v>1</v>
      </c>
      <c r="I23" s="18">
        <f t="shared" si="20"/>
        <v>2151719.06</v>
      </c>
      <c r="J23" s="18">
        <f t="shared" si="20"/>
        <v>2580491.1999999997</v>
      </c>
      <c r="K23" s="19">
        <f t="shared" si="20"/>
        <v>1</v>
      </c>
      <c r="L23" s="16">
        <f t="shared" si="20"/>
        <v>9</v>
      </c>
      <c r="M23" s="17">
        <f t="shared" si="20"/>
        <v>1</v>
      </c>
      <c r="N23" s="18">
        <f t="shared" si="20"/>
        <v>469625.06</v>
      </c>
      <c r="O23" s="18">
        <f t="shared" si="20"/>
        <v>568096.89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1">B13+G13+L13+Q13+AA13+V13</f>
        <v>4</v>
      </c>
      <c r="C33" s="8">
        <f t="shared" ref="C33:C42" si="22">IF(B33,B33/$B$43,"")</f>
        <v>4.49438202247191E-2</v>
      </c>
      <c r="D33" s="10">
        <f t="shared" ref="D33:D42" si="23">D13+I13+N13+S13+AC13+X13</f>
        <v>732507.31</v>
      </c>
      <c r="E33" s="11">
        <f t="shared" ref="E33:E42" si="24">E13+J13+O13+T13+AD13+Y13</f>
        <v>886333.84</v>
      </c>
      <c r="F33" s="21">
        <f t="shared" ref="F33:F42" si="25">IF(E33,E33/$E$43,"")</f>
        <v>0.20645198883402688</v>
      </c>
      <c r="J33" s="93" t="s">
        <v>3</v>
      </c>
      <c r="K33" s="94"/>
      <c r="L33" s="58">
        <f>B23</f>
        <v>20</v>
      </c>
      <c r="M33" s="8">
        <f t="shared" ref="M33:M38" si="26">IF(L33,L33/$L$39,"")</f>
        <v>0.2247191011235955</v>
      </c>
      <c r="N33" s="59">
        <f>D23</f>
        <v>945936.88</v>
      </c>
      <c r="O33" s="59">
        <f>E23</f>
        <v>1144583.6299999999</v>
      </c>
      <c r="P33" s="60">
        <f t="shared" ref="P33:P38" si="27">IF(O33,O33/$O$39,"")</f>
        <v>0.26660560179037052</v>
      </c>
    </row>
    <row r="34" spans="1:33" s="25" customFormat="1" ht="30" customHeight="1" x14ac:dyDescent="0.25">
      <c r="A34" s="43" t="s">
        <v>18</v>
      </c>
      <c r="B34" s="12">
        <f t="shared" si="21"/>
        <v>2</v>
      </c>
      <c r="C34" s="8">
        <f t="shared" si="22"/>
        <v>2.247191011235955E-2</v>
      </c>
      <c r="D34" s="13">
        <f t="shared" si="23"/>
        <v>537361.27</v>
      </c>
      <c r="E34" s="14">
        <f t="shared" si="24"/>
        <v>650207.14</v>
      </c>
      <c r="F34" s="21">
        <f t="shared" si="25"/>
        <v>0.15145146348816443</v>
      </c>
      <c r="J34" s="89" t="s">
        <v>1</v>
      </c>
      <c r="K34" s="90"/>
      <c r="L34" s="61">
        <f>G23</f>
        <v>60</v>
      </c>
      <c r="M34" s="8">
        <f t="shared" si="26"/>
        <v>0.6741573033707865</v>
      </c>
      <c r="N34" s="62">
        <f>I23</f>
        <v>2151719.06</v>
      </c>
      <c r="O34" s="62">
        <f>J23</f>
        <v>2580491.1999999997</v>
      </c>
      <c r="P34" s="60">
        <f t="shared" si="27"/>
        <v>0.60106871290021446</v>
      </c>
    </row>
    <row r="35" spans="1:33" ht="30" customHeight="1" x14ac:dyDescent="0.2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9</v>
      </c>
      <c r="M35" s="8">
        <f t="shared" si="26"/>
        <v>0.10112359550561797</v>
      </c>
      <c r="N35" s="62">
        <f>N23</f>
        <v>469625.06</v>
      </c>
      <c r="O35" s="62">
        <f>O23</f>
        <v>568096.89</v>
      </c>
      <c r="P35" s="60">
        <f t="shared" si="27"/>
        <v>0.13232568530941502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1"/>
        <v>2</v>
      </c>
      <c r="C38" s="8">
        <f t="shared" si="22"/>
        <v>2.247191011235955E-2</v>
      </c>
      <c r="D38" s="13">
        <f t="shared" si="23"/>
        <v>1028200</v>
      </c>
      <c r="E38" s="22">
        <f t="shared" si="24"/>
        <v>1227700</v>
      </c>
      <c r="F38" s="21">
        <f t="shared" si="25"/>
        <v>0.28596573351135374</v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1"/>
        <v>3</v>
      </c>
      <c r="C39" s="8">
        <f t="shared" si="22"/>
        <v>3.3707865168539325E-2</v>
      </c>
      <c r="D39" s="13">
        <f t="shared" si="23"/>
        <v>428123.14</v>
      </c>
      <c r="E39" s="23">
        <f t="shared" si="24"/>
        <v>518029</v>
      </c>
      <c r="F39" s="21">
        <f t="shared" si="25"/>
        <v>0.12066347068921809</v>
      </c>
      <c r="G39" s="25"/>
      <c r="J39" s="91" t="s">
        <v>0</v>
      </c>
      <c r="K39" s="92"/>
      <c r="L39" s="85">
        <f>SUM(L33:L38)</f>
        <v>89</v>
      </c>
      <c r="M39" s="17">
        <f>SUM(M33:M38)</f>
        <v>1</v>
      </c>
      <c r="N39" s="86">
        <f>SUM(N33:N38)</f>
        <v>3567281</v>
      </c>
      <c r="O39" s="87">
        <f>SUM(O33:O38)</f>
        <v>4293171.72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1"/>
        <v>78</v>
      </c>
      <c r="C40" s="8">
        <f t="shared" si="22"/>
        <v>0.8764044943820225</v>
      </c>
      <c r="D40" s="13">
        <f t="shared" si="23"/>
        <v>841089.28000000014</v>
      </c>
      <c r="E40" s="23">
        <f t="shared" si="24"/>
        <v>1010901.7400000001</v>
      </c>
      <c r="F40" s="21">
        <f t="shared" si="25"/>
        <v>0.23546734347723697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0</v>
      </c>
      <c r="E41" s="14">
        <f t="shared" si="24"/>
        <v>0</v>
      </c>
      <c r="F41" s="21" t="str">
        <f t="shared" si="25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89</v>
      </c>
      <c r="C43" s="17">
        <f>SUM(C33:C42)</f>
        <v>1</v>
      </c>
      <c r="D43" s="18">
        <f>SUM(D33:D42)</f>
        <v>3567281.0000000005</v>
      </c>
      <c r="E43" s="18">
        <f>SUM(E33:E42)</f>
        <v>4293171.72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E7" sqref="E7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3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9</v>
      </c>
      <c r="H13" s="20">
        <f>IF(G13,G13/$G$23,"")</f>
        <v>3.7656903765690378E-2</v>
      </c>
      <c r="I13" s="10">
        <f>'1T'!I13+'2T'!I13+'3T'!I13+'4T'!I13</f>
        <v>3179472.81</v>
      </c>
      <c r="J13" s="10">
        <f>'1T'!J13+'2T'!J13+'3T'!J13+'4T'!J13</f>
        <v>3809688.33</v>
      </c>
      <c r="K13" s="21">
        <f>IF(J13,J13/$J$23,"")</f>
        <v>0.46586158261919736</v>
      </c>
      <c r="L13" s="9">
        <f>'1T'!L13+'2T'!L13+'3T'!L13+'4T'!L13</f>
        <v>1</v>
      </c>
      <c r="M13" s="20">
        <f>IF(L13,L13/$L$23,"")</f>
        <v>2.8571428571428571E-2</v>
      </c>
      <c r="N13" s="10">
        <f>'1T'!N13+'2T'!N13+'3T'!N13+'4T'!N13</f>
        <v>120836</v>
      </c>
      <c r="O13" s="10">
        <f>'1T'!O13+'2T'!O13+'3T'!O13+'4T'!O13</f>
        <v>146211.56</v>
      </c>
      <c r="P13" s="21">
        <f>IF(O13,O13/$O$23,"")</f>
        <v>0.15479076706057976</v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3</v>
      </c>
      <c r="C14" s="20">
        <f t="shared" ref="C14:C22" si="0">IF(B14,B14/$B$23,"")</f>
        <v>5.6603773584905662E-2</v>
      </c>
      <c r="D14" s="13">
        <f>'1T'!D14+'2T'!D14+'3T'!D14+'4T'!D14</f>
        <v>820695.97</v>
      </c>
      <c r="E14" s="13">
        <f>'1T'!E14+'2T'!E14+'3T'!E14+'4T'!E14</f>
        <v>993042.13</v>
      </c>
      <c r="F14" s="21">
        <f t="shared" ref="F14:F22" si="1">IF(E14,E14/$E$23,"")</f>
        <v>0.43161915142015689</v>
      </c>
      <c r="G14" s="9">
        <f>'1T'!G14+'2T'!G14+'3T'!G14+'4T'!G14</f>
        <v>2</v>
      </c>
      <c r="H14" s="20">
        <f t="shared" ref="H14:H22" si="2">IF(G14,G14/$G$23,"")</f>
        <v>8.368200836820083E-3</v>
      </c>
      <c r="I14" s="13">
        <f>'1T'!I14+'2T'!I14+'3T'!I14+'4T'!I14</f>
        <v>62061.22</v>
      </c>
      <c r="J14" s="13">
        <f>'1T'!J14+'2T'!J14+'3T'!J14+'4T'!J14</f>
        <v>75094.080000000002</v>
      </c>
      <c r="K14" s="21">
        <f t="shared" ref="K14:K22" si="3">IF(J14,J14/$J$23,"")</f>
        <v>9.1827582531226679E-3</v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2</v>
      </c>
      <c r="C15" s="20">
        <f t="shared" si="0"/>
        <v>3.7735849056603772E-2</v>
      </c>
      <c r="D15" s="13">
        <f>'1T'!D15+'2T'!D15+'3T'!D15+'4T'!D15</f>
        <v>143227.01999999999</v>
      </c>
      <c r="E15" s="13">
        <f>'1T'!E15+'2T'!E15+'3T'!E15+'4T'!E15</f>
        <v>173304.69</v>
      </c>
      <c r="F15" s="21">
        <f t="shared" si="1"/>
        <v>7.5325729871031102E-2</v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3</v>
      </c>
      <c r="H18" s="20">
        <f t="shared" si="2"/>
        <v>1.2552301255230125E-2</v>
      </c>
      <c r="I18" s="13">
        <f>'1T'!I18+'2T'!I18+'3T'!I18+'4T'!I18</f>
        <v>1978200</v>
      </c>
      <c r="J18" s="13">
        <f>'1T'!J18+'2T'!J18+'3T'!J18+'4T'!J18</f>
        <v>2377200</v>
      </c>
      <c r="K18" s="21">
        <f t="shared" si="3"/>
        <v>0.29069206146906929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7</v>
      </c>
      <c r="H19" s="20">
        <f t="shared" si="2"/>
        <v>2.9288702928870293E-2</v>
      </c>
      <c r="I19" s="13">
        <f>'1T'!I19+'2T'!I19+'3T'!I19+'4T'!I19</f>
        <v>105645.31</v>
      </c>
      <c r="J19" s="13">
        <f>'1T'!J19+'2T'!J19+'3T'!J19+'4T'!J19</f>
        <v>127830.83</v>
      </c>
      <c r="K19" s="21">
        <f t="shared" si="3"/>
        <v>1.5631586527007465E-2</v>
      </c>
      <c r="L19" s="9">
        <f>'1T'!L19+'2T'!L19+'3T'!L19+'4T'!L19</f>
        <v>1</v>
      </c>
      <c r="M19" s="20">
        <f t="shared" si="4"/>
        <v>2.8571428571428571E-2</v>
      </c>
      <c r="N19" s="13">
        <f>'1T'!N19+'2T'!N19+'3T'!N19+'4T'!N19</f>
        <v>413223.14</v>
      </c>
      <c r="O19" s="13">
        <f>'1T'!O19+'2T'!O19+'3T'!O19+'4T'!O19</f>
        <v>500000</v>
      </c>
      <c r="P19" s="21">
        <f t="shared" si="5"/>
        <v>0.52933833364673688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48</v>
      </c>
      <c r="C20" s="20">
        <f t="shared" si="0"/>
        <v>0.90566037735849059</v>
      </c>
      <c r="D20" s="13">
        <f>'1T'!D20+'2T'!D20+'3T'!D20+'4T'!D20</f>
        <v>938341.99</v>
      </c>
      <c r="E20" s="13">
        <f>'1T'!E20+'2T'!E20+'3T'!E20+'4T'!E20</f>
        <v>1134390.1299999999</v>
      </c>
      <c r="F20" s="21">
        <f t="shared" si="1"/>
        <v>0.49305511870881191</v>
      </c>
      <c r="G20" s="9">
        <f>'1T'!G20+'2T'!G20+'3T'!G20+'4T'!G20</f>
        <v>218</v>
      </c>
      <c r="H20" s="20">
        <f t="shared" si="2"/>
        <v>0.91213389121338917</v>
      </c>
      <c r="I20" s="13">
        <f>'1T'!I20+'2T'!I20+'3T'!I20+'4T'!I20</f>
        <v>1519370.1199999999</v>
      </c>
      <c r="J20" s="13">
        <f>'1T'!J20+'2T'!J20+'3T'!J20+'4T'!J20</f>
        <v>1787912.6600000004</v>
      </c>
      <c r="K20" s="21">
        <f t="shared" si="3"/>
        <v>0.21863201113160327</v>
      </c>
      <c r="L20" s="9">
        <f>'1T'!L20+'2T'!L20+'3T'!L20+'4T'!L20</f>
        <v>33</v>
      </c>
      <c r="M20" s="20">
        <f t="shared" si="4"/>
        <v>0.94285714285714284</v>
      </c>
      <c r="N20" s="13">
        <f>'1T'!N20+'2T'!N20+'3T'!N20+'4T'!N20</f>
        <v>246965.95</v>
      </c>
      <c r="O20" s="13">
        <f>'1T'!O20+'2T'!O20+'3T'!O20+'4T'!O20</f>
        <v>298363.90000000002</v>
      </c>
      <c r="P20" s="21">
        <f t="shared" si="5"/>
        <v>0.3158708992926833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0</v>
      </c>
      <c r="J21" s="13">
        <f>'1T'!J21+'2T'!J21+'3T'!J21+'4T'!J21</f>
        <v>0</v>
      </c>
      <c r="K21" s="21" t="str">
        <f t="shared" si="3"/>
        <v/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0</v>
      </c>
      <c r="O21" s="13">
        <f>'1T'!O21+'2T'!O21+'3T'!O21+'4T'!O21</f>
        <v>0</v>
      </c>
      <c r="P21" s="21" t="str">
        <f t="shared" si="5"/>
        <v/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53</v>
      </c>
      <c r="C23" s="17">
        <f t="shared" si="12"/>
        <v>1</v>
      </c>
      <c r="D23" s="18">
        <f t="shared" si="12"/>
        <v>1902264.98</v>
      </c>
      <c r="E23" s="18">
        <f t="shared" si="12"/>
        <v>2300736.9500000002</v>
      </c>
      <c r="F23" s="19">
        <f t="shared" si="12"/>
        <v>0.99999999999999989</v>
      </c>
      <c r="G23" s="16">
        <f t="shared" si="12"/>
        <v>239</v>
      </c>
      <c r="H23" s="17">
        <f t="shared" si="12"/>
        <v>1</v>
      </c>
      <c r="I23" s="18">
        <f t="shared" si="12"/>
        <v>6844749.46</v>
      </c>
      <c r="J23" s="18">
        <f t="shared" si="12"/>
        <v>8177725.9000000004</v>
      </c>
      <c r="K23" s="19">
        <f t="shared" si="12"/>
        <v>1</v>
      </c>
      <c r="L23" s="16">
        <f t="shared" si="12"/>
        <v>35</v>
      </c>
      <c r="M23" s="17">
        <f t="shared" si="12"/>
        <v>1</v>
      </c>
      <c r="N23" s="18">
        <f t="shared" si="12"/>
        <v>781025.09000000008</v>
      </c>
      <c r="O23" s="18">
        <f t="shared" si="12"/>
        <v>944575.46000000008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45" customHeight="1" x14ac:dyDescent="0.25">
      <c r="B24" s="26"/>
      <c r="H24" s="26"/>
      <c r="N24" s="26"/>
    </row>
    <row r="25" spans="1:31" s="49" customFormat="1" ht="48" customHeight="1" x14ac:dyDescent="0.25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25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39.950000000000003" customHeight="1" thickBot="1" x14ac:dyDescent="0.3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x14ac:dyDescent="0.25">
      <c r="A32" s="41" t="s">
        <v>25</v>
      </c>
      <c r="B32" s="9">
        <f t="shared" ref="B32:B41" si="13">B13+G13+L13+Q13+V13+AA13</f>
        <v>10</v>
      </c>
      <c r="C32" s="8">
        <f t="shared" ref="C32:C38" si="14">IF(B32,B32/$B$42,"")</f>
        <v>3.0581039755351681E-2</v>
      </c>
      <c r="D32" s="10">
        <f t="shared" ref="D32:D41" si="15">D13+I13+N13+S13+X13+AC13</f>
        <v>3300308.81</v>
      </c>
      <c r="E32" s="11">
        <f t="shared" ref="E32:E41" si="16">E13+J13+O13+T13+Y13+AD13</f>
        <v>3955899.89</v>
      </c>
      <c r="F32" s="21">
        <f t="shared" ref="F32:F38" si="17">IF(E32,E32/$E$42,"")</f>
        <v>0.34630890509549556</v>
      </c>
      <c r="J32" s="93" t="s">
        <v>3</v>
      </c>
      <c r="K32" s="94"/>
      <c r="L32" s="58">
        <f>B23</f>
        <v>53</v>
      </c>
      <c r="M32" s="8">
        <f t="shared" ref="M32:M37" si="18">IF(L32,L32/$L$38,"")</f>
        <v>0.1620795107033639</v>
      </c>
      <c r="N32" s="59">
        <f>D23</f>
        <v>1902264.98</v>
      </c>
      <c r="O32" s="59">
        <f>E23</f>
        <v>2300736.9500000002</v>
      </c>
      <c r="P32" s="60">
        <f t="shared" ref="P32:P37" si="19">IF(O32,O32/$O$38,"")</f>
        <v>0.20141199631501538</v>
      </c>
    </row>
    <row r="33" spans="1:33" s="25" customFormat="1" ht="30" customHeight="1" x14ac:dyDescent="0.25">
      <c r="A33" s="43" t="s">
        <v>18</v>
      </c>
      <c r="B33" s="12">
        <f t="shared" si="13"/>
        <v>5</v>
      </c>
      <c r="C33" s="8">
        <f t="shared" si="14"/>
        <v>1.5290519877675841E-2</v>
      </c>
      <c r="D33" s="13">
        <f t="shared" si="15"/>
        <v>882757.19</v>
      </c>
      <c r="E33" s="14">
        <f t="shared" si="16"/>
        <v>1068136.21</v>
      </c>
      <c r="F33" s="21">
        <f t="shared" si="17"/>
        <v>9.3507189682181843E-2</v>
      </c>
      <c r="J33" s="89" t="s">
        <v>1</v>
      </c>
      <c r="K33" s="90"/>
      <c r="L33" s="61">
        <f>G23</f>
        <v>239</v>
      </c>
      <c r="M33" s="8">
        <f t="shared" si="18"/>
        <v>0.73088685015290522</v>
      </c>
      <c r="N33" s="62">
        <f>I23</f>
        <v>6844749.46</v>
      </c>
      <c r="O33" s="62">
        <f>J23</f>
        <v>8177725.9000000004</v>
      </c>
      <c r="P33" s="60">
        <f t="shared" si="19"/>
        <v>0.71589761655977491</v>
      </c>
    </row>
    <row r="34" spans="1:33" s="25" customFormat="1" ht="30" customHeight="1" x14ac:dyDescent="0.25">
      <c r="A34" s="43" t="s">
        <v>19</v>
      </c>
      <c r="B34" s="12">
        <f t="shared" si="13"/>
        <v>2</v>
      </c>
      <c r="C34" s="8">
        <f t="shared" si="14"/>
        <v>6.1162079510703364E-3</v>
      </c>
      <c r="D34" s="13">
        <f t="shared" si="15"/>
        <v>143227.01999999999</v>
      </c>
      <c r="E34" s="14">
        <f t="shared" si="16"/>
        <v>173304.69</v>
      </c>
      <c r="F34" s="21">
        <f t="shared" si="17"/>
        <v>1.5171505627209965E-2</v>
      </c>
      <c r="J34" s="89" t="s">
        <v>2</v>
      </c>
      <c r="K34" s="90"/>
      <c r="L34" s="61">
        <f>L23</f>
        <v>35</v>
      </c>
      <c r="M34" s="8">
        <f t="shared" si="18"/>
        <v>0.10703363914373089</v>
      </c>
      <c r="N34" s="62">
        <f>N23</f>
        <v>781025.09000000008</v>
      </c>
      <c r="O34" s="62">
        <f>O23</f>
        <v>944575.46000000008</v>
      </c>
      <c r="P34" s="60">
        <f t="shared" si="19"/>
        <v>8.2690387125209583E-2</v>
      </c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33</v>
      </c>
      <c r="B37" s="15">
        <f t="shared" si="13"/>
        <v>3</v>
      </c>
      <c r="C37" s="8">
        <f t="shared" si="14"/>
        <v>9.1743119266055051E-3</v>
      </c>
      <c r="D37" s="13">
        <f t="shared" si="15"/>
        <v>1978200</v>
      </c>
      <c r="E37" s="22">
        <f t="shared" si="16"/>
        <v>2377200</v>
      </c>
      <c r="F37" s="21">
        <f t="shared" si="17"/>
        <v>0.2081057539585543</v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8</v>
      </c>
      <c r="C38" s="8">
        <f t="shared" si="14"/>
        <v>2.4464831804281346E-2</v>
      </c>
      <c r="D38" s="13">
        <f t="shared" si="15"/>
        <v>518868.45</v>
      </c>
      <c r="E38" s="23">
        <f t="shared" si="16"/>
        <v>627830.82999999996</v>
      </c>
      <c r="F38" s="21">
        <f t="shared" si="17"/>
        <v>5.4961807267194566E-2</v>
      </c>
      <c r="G38" s="25"/>
      <c r="H38" s="25"/>
      <c r="I38" s="25"/>
      <c r="J38" s="91" t="s">
        <v>0</v>
      </c>
      <c r="K38" s="92"/>
      <c r="L38" s="85">
        <f>SUM(L32:L37)</f>
        <v>327</v>
      </c>
      <c r="M38" s="17">
        <f>SUM(M32:M37)</f>
        <v>1</v>
      </c>
      <c r="N38" s="86">
        <f>SUM(N32:N37)</f>
        <v>9528039.5299999993</v>
      </c>
      <c r="O38" s="87">
        <f>SUM(O32:O37)</f>
        <v>11423038.310000002</v>
      </c>
      <c r="P38" s="88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299</v>
      </c>
      <c r="C39" s="8">
        <f>IF(B39,B39/$B$42,"")</f>
        <v>0.91437308868501532</v>
      </c>
      <c r="D39" s="13">
        <f t="shared" si="15"/>
        <v>2704678.06</v>
      </c>
      <c r="E39" s="23">
        <f t="shared" si="16"/>
        <v>3220666.69</v>
      </c>
      <c r="F39" s="21">
        <f>IF(E39,E39/$E$42,"")</f>
        <v>0.28194483836936374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0</v>
      </c>
      <c r="E40" s="14">
        <f t="shared" si="16"/>
        <v>0</v>
      </c>
      <c r="F40" s="21" t="str">
        <f>IF(E40,E40/$E$42,"")</f>
        <v/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">
      <c r="A42" s="65" t="s">
        <v>0</v>
      </c>
      <c r="B42" s="16">
        <f>SUM(B32:B41)</f>
        <v>327</v>
      </c>
      <c r="C42" s="17">
        <f>SUM(C32:C41)</f>
        <v>1</v>
      </c>
      <c r="D42" s="18">
        <f>SUM(D32:D41)</f>
        <v>9528039.5299999993</v>
      </c>
      <c r="E42" s="18">
        <f>SUM(E32:E41)</f>
        <v>11423038.310000001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25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25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25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'1T'!Área_de_impresión</vt:lpstr>
      <vt:lpstr>'2019 - CONTRACTACIÓ ANUAL'!Área_de_impresión</vt:lpstr>
      <vt:lpstr>'2T'!Área_de_impresión</vt:lpstr>
      <vt:lpstr>'3T'!Área_de_impresión</vt:lpstr>
      <vt:lpstr>'4T'!Área_de_impresión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2020-03-03T15:42:51Z</cp:lastPrinted>
  <dcterms:created xsi:type="dcterms:W3CDTF">2016-02-03T12:33:15Z</dcterms:created>
  <dcterms:modified xsi:type="dcterms:W3CDTF">2020-03-18T10:13:23Z</dcterms:modified>
</cp:coreProperties>
</file>