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2" yWindow="2232" windowWidth="14076" windowHeight="11400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13" i="1"/>
  <c r="B16" i="7"/>
  <c r="D16" i="7"/>
  <c r="J21" i="7"/>
  <c r="E21" i="7"/>
  <c r="O21" i="7"/>
  <c r="T21" i="7"/>
  <c r="Y21" i="7"/>
  <c r="AD21" i="7"/>
  <c r="AE21" i="7" s="1"/>
  <c r="E13" i="7"/>
  <c r="F13" i="7" s="1"/>
  <c r="J13" i="7"/>
  <c r="O13" i="7"/>
  <c r="T13" i="7"/>
  <c r="Y13" i="7"/>
  <c r="AD13" i="7"/>
  <c r="E20" i="7"/>
  <c r="J20" i="7"/>
  <c r="O20" i="7"/>
  <c r="AD20" i="7"/>
  <c r="T20" i="7"/>
  <c r="Y20" i="7"/>
  <c r="Z20" i="7" s="1"/>
  <c r="J14" i="7"/>
  <c r="E31" i="7"/>
  <c r="J15" i="7"/>
  <c r="O14" i="7"/>
  <c r="E14" i="7"/>
  <c r="E32" i="7" s="1"/>
  <c r="T14" i="7"/>
  <c r="U14" i="7" s="1"/>
  <c r="Y14" i="7"/>
  <c r="AD14" i="7"/>
  <c r="O15" i="7"/>
  <c r="E15" i="7"/>
  <c r="T15" i="7"/>
  <c r="Y15" i="7"/>
  <c r="AD15" i="7"/>
  <c r="J16" i="7"/>
  <c r="O16" i="7"/>
  <c r="E16" i="7"/>
  <c r="T16" i="7"/>
  <c r="Y16" i="7"/>
  <c r="Z16" i="7" s="1"/>
  <c r="AD16" i="7"/>
  <c r="J17" i="7"/>
  <c r="K17" i="7"/>
  <c r="O17" i="7"/>
  <c r="E17" i="7"/>
  <c r="T17" i="7"/>
  <c r="Y17" i="7"/>
  <c r="AD17" i="7"/>
  <c r="J18" i="7"/>
  <c r="O18" i="7"/>
  <c r="AD18" i="7"/>
  <c r="AE18" i="7" s="1"/>
  <c r="E18" i="7"/>
  <c r="E36" i="7" s="1"/>
  <c r="T18" i="7"/>
  <c r="Y18" i="7"/>
  <c r="J19" i="7"/>
  <c r="O19" i="7"/>
  <c r="AD19" i="7"/>
  <c r="E19" i="7"/>
  <c r="F19" i="7" s="1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D31" i="7" s="1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D35" i="7" s="1"/>
  <c r="S17" i="7"/>
  <c r="X17" i="7"/>
  <c r="AC17" i="7"/>
  <c r="I18" i="7"/>
  <c r="N18" i="7"/>
  <c r="AC18" i="7"/>
  <c r="D18" i="7"/>
  <c r="S18" i="7"/>
  <c r="X18" i="7"/>
  <c r="I19" i="7"/>
  <c r="N19" i="7"/>
  <c r="AC19" i="7"/>
  <c r="AC22" i="7" s="1"/>
  <c r="N35" i="7" s="1"/>
  <c r="D19" i="7"/>
  <c r="S19" i="7"/>
  <c r="D37" i="7" s="1"/>
  <c r="X19" i="7"/>
  <c r="G21" i="7"/>
  <c r="B21" i="7"/>
  <c r="L21" i="7"/>
  <c r="Q21" i="7"/>
  <c r="V21" i="7"/>
  <c r="AA21" i="7"/>
  <c r="G16" i="7"/>
  <c r="L16" i="7"/>
  <c r="M16" i="7" s="1"/>
  <c r="Q16" i="7"/>
  <c r="R16" i="7" s="1"/>
  <c r="V16" i="7"/>
  <c r="AA16" i="7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V20" i="7"/>
  <c r="W20" i="7" s="1"/>
  <c r="G14" i="7"/>
  <c r="L14" i="7"/>
  <c r="M14" i="7" s="1"/>
  <c r="B14" i="7"/>
  <c r="Q14" i="7"/>
  <c r="V14" i="7"/>
  <c r="AA14" i="7"/>
  <c r="G15" i="7"/>
  <c r="L15" i="7"/>
  <c r="B15" i="7"/>
  <c r="Q15" i="7"/>
  <c r="V15" i="7"/>
  <c r="W15" i="7" s="1"/>
  <c r="AA15" i="7"/>
  <c r="G17" i="7"/>
  <c r="H17" i="7" s="1"/>
  <c r="L17" i="7"/>
  <c r="B17" i="7"/>
  <c r="C17" i="7" s="1"/>
  <c r="Q17" i="7"/>
  <c r="V17" i="7"/>
  <c r="AA17" i="7"/>
  <c r="AB17" i="7" s="1"/>
  <c r="G18" i="7"/>
  <c r="L18" i="7"/>
  <c r="M18" i="7" s="1"/>
  <c r="AA18" i="7"/>
  <c r="AB18" i="7" s="1"/>
  <c r="B18" i="7"/>
  <c r="C18" i="7" s="1"/>
  <c r="Q18" i="7"/>
  <c r="R18" i="7" s="1"/>
  <c r="V18" i="7"/>
  <c r="G19" i="7"/>
  <c r="L19" i="7"/>
  <c r="AA19" i="7"/>
  <c r="B19" i="7"/>
  <c r="Q19" i="7"/>
  <c r="V19" i="7"/>
  <c r="W19" i="7" s="1"/>
  <c r="AB21" i="7"/>
  <c r="AE20" i="7"/>
  <c r="AB20" i="7"/>
  <c r="AE19" i="7"/>
  <c r="AB19" i="7"/>
  <c r="AE16" i="7"/>
  <c r="AB16" i="7"/>
  <c r="AE15" i="7"/>
  <c r="AB15" i="7"/>
  <c r="AE14" i="7"/>
  <c r="AB14" i="7"/>
  <c r="Z21" i="7"/>
  <c r="W21" i="7"/>
  <c r="Z19" i="7"/>
  <c r="Z18" i="7"/>
  <c r="W18" i="7"/>
  <c r="W17" i="7"/>
  <c r="Z15" i="7"/>
  <c r="Z14" i="7"/>
  <c r="W14" i="7"/>
  <c r="R21" i="7"/>
  <c r="U20" i="7"/>
  <c r="R20" i="7"/>
  <c r="U19" i="7"/>
  <c r="R19" i="7"/>
  <c r="U18" i="7"/>
  <c r="U17" i="7"/>
  <c r="R17" i="7"/>
  <c r="U16" i="7"/>
  <c r="U15" i="7"/>
  <c r="R15" i="7"/>
  <c r="P21" i="7"/>
  <c r="P18" i="7"/>
  <c r="P17" i="7"/>
  <c r="P16" i="7"/>
  <c r="P15" i="7"/>
  <c r="M15" i="7"/>
  <c r="P14" i="7"/>
  <c r="AE13" i="7"/>
  <c r="Z13" i="7"/>
  <c r="U13" i="7"/>
  <c r="R13" i="7"/>
  <c r="K21" i="7"/>
  <c r="H16" i="7"/>
  <c r="H21" i="7"/>
  <c r="F16" i="7"/>
  <c r="F17" i="7"/>
  <c r="F18" i="7"/>
  <c r="F20" i="7"/>
  <c r="F21" i="7"/>
  <c r="C14" i="7"/>
  <c r="C15" i="7"/>
  <c r="C16" i="7"/>
  <c r="C19" i="7"/>
  <c r="C20" i="7"/>
  <c r="C21" i="7"/>
  <c r="J22" i="6"/>
  <c r="K18" i="6" s="1"/>
  <c r="E22" i="6"/>
  <c r="O32" i="6" s="1"/>
  <c r="P32" i="6" s="1"/>
  <c r="O22" i="6"/>
  <c r="O34" i="6" s="1"/>
  <c r="Y22" i="6"/>
  <c r="O36" i="6"/>
  <c r="P36" i="6" s="1"/>
  <c r="T22" i="6"/>
  <c r="O35" i="6"/>
  <c r="AD22" i="6"/>
  <c r="O37" i="6" s="1"/>
  <c r="P37" i="6" s="1"/>
  <c r="P35" i="6"/>
  <c r="I22" i="6"/>
  <c r="N33" i="6" s="1"/>
  <c r="D22" i="6"/>
  <c r="N32" i="6"/>
  <c r="N22" i="6"/>
  <c r="N34" i="6" s="1"/>
  <c r="X22" i="6"/>
  <c r="N36" i="6"/>
  <c r="S22" i="6"/>
  <c r="N35" i="6" s="1"/>
  <c r="AC22" i="6"/>
  <c r="N37" i="6"/>
  <c r="G22" i="6"/>
  <c r="H18" i="6" s="1"/>
  <c r="B22" i="6"/>
  <c r="L32" i="6" s="1"/>
  <c r="L22" i="6"/>
  <c r="L34" i="6" s="1"/>
  <c r="V22" i="6"/>
  <c r="L36" i="6" s="1"/>
  <c r="M36" i="6" s="1"/>
  <c r="Q22" i="6"/>
  <c r="L35" i="6"/>
  <c r="M35" i="6" s="1"/>
  <c r="AA22" i="6"/>
  <c r="L37" i="6" s="1"/>
  <c r="M37" i="6" s="1"/>
  <c r="E40" i="6"/>
  <c r="E32" i="6"/>
  <c r="E33" i="6"/>
  <c r="F33" i="6"/>
  <c r="E34" i="6"/>
  <c r="E35" i="6"/>
  <c r="F35" i="6" s="1"/>
  <c r="E36" i="6"/>
  <c r="E37" i="6"/>
  <c r="E38" i="6"/>
  <c r="E39" i="6"/>
  <c r="F40" i="6"/>
  <c r="D40" i="6"/>
  <c r="D32" i="6"/>
  <c r="D33" i="6"/>
  <c r="D34" i="6"/>
  <c r="D35" i="6"/>
  <c r="D36" i="6"/>
  <c r="D37" i="6"/>
  <c r="D38" i="6"/>
  <c r="D39" i="6"/>
  <c r="B40" i="6"/>
  <c r="B32" i="6"/>
  <c r="B33" i="6"/>
  <c r="C33" i="6" s="1"/>
  <c r="B34" i="6"/>
  <c r="B35" i="6"/>
  <c r="C35" i="6"/>
  <c r="B36" i="6"/>
  <c r="C36" i="6" s="1"/>
  <c r="B37" i="6"/>
  <c r="B38" i="6"/>
  <c r="B39" i="6"/>
  <c r="C40" i="6"/>
  <c r="AE13" i="6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P14" i="6"/>
  <c r="P15" i="6"/>
  <c r="P16" i="6"/>
  <c r="P18" i="6"/>
  <c r="P19" i="6"/>
  <c r="P20" i="6"/>
  <c r="P21" i="6"/>
  <c r="M13" i="6"/>
  <c r="M14" i="6"/>
  <c r="M15" i="6"/>
  <c r="M16" i="6"/>
  <c r="M18" i="6"/>
  <c r="M19" i="6"/>
  <c r="M21" i="6"/>
  <c r="K14" i="6"/>
  <c r="K16" i="6"/>
  <c r="K17" i="6"/>
  <c r="K21" i="6"/>
  <c r="H13" i="6"/>
  <c r="H14" i="6"/>
  <c r="H15" i="6"/>
  <c r="H16" i="6"/>
  <c r="H17" i="6"/>
  <c r="H19" i="6"/>
  <c r="H20" i="6"/>
  <c r="H21" i="6"/>
  <c r="F13" i="6"/>
  <c r="F14" i="6"/>
  <c r="F15" i="6"/>
  <c r="F16" i="6"/>
  <c r="F17" i="6"/>
  <c r="F18" i="6"/>
  <c r="F19" i="6"/>
  <c r="F20" i="6"/>
  <c r="F22" i="6" s="1"/>
  <c r="F21" i="6"/>
  <c r="C13" i="6"/>
  <c r="C14" i="6"/>
  <c r="C15" i="6"/>
  <c r="C16" i="6"/>
  <c r="C17" i="6"/>
  <c r="C18" i="6"/>
  <c r="C19" i="6"/>
  <c r="C20" i="6"/>
  <c r="C21" i="6"/>
  <c r="AD22" i="5"/>
  <c r="O37" i="5" s="1"/>
  <c r="P37" i="5" s="1"/>
  <c r="AC22" i="5"/>
  <c r="N37" i="5"/>
  <c r="AA22" i="5"/>
  <c r="L37" i="5" s="1"/>
  <c r="M37" i="5" s="1"/>
  <c r="E22" i="5"/>
  <c r="O32" i="5" s="1"/>
  <c r="J22" i="5"/>
  <c r="O33" i="5" s="1"/>
  <c r="O22" i="5"/>
  <c r="T22" i="5"/>
  <c r="O35" i="5"/>
  <c r="P35" i="5" s="1"/>
  <c r="Y22" i="5"/>
  <c r="O36" i="5" s="1"/>
  <c r="P36" i="5" s="1"/>
  <c r="P32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M32" i="5" s="1"/>
  <c r="G22" i="5"/>
  <c r="H15" i="5"/>
  <c r="L33" i="5"/>
  <c r="L22" i="5"/>
  <c r="L34" i="5" s="1"/>
  <c r="Q22" i="5"/>
  <c r="L35" i="5"/>
  <c r="M35" i="5" s="1"/>
  <c r="V22" i="5"/>
  <c r="L36" i="5"/>
  <c r="M36" i="5"/>
  <c r="E32" i="5"/>
  <c r="E33" i="5"/>
  <c r="E34" i="5"/>
  <c r="E39" i="5"/>
  <c r="E37" i="5"/>
  <c r="E38" i="5"/>
  <c r="F38" i="5" s="1"/>
  <c r="E40" i="5"/>
  <c r="E35" i="5"/>
  <c r="F35" i="5" s="1"/>
  <c r="E36" i="5"/>
  <c r="F36" i="5"/>
  <c r="F40" i="5"/>
  <c r="D32" i="5"/>
  <c r="D33" i="5"/>
  <c r="D34" i="5"/>
  <c r="D39" i="5"/>
  <c r="D37" i="5"/>
  <c r="D38" i="5"/>
  <c r="D40" i="5"/>
  <c r="D35" i="5"/>
  <c r="D36" i="5"/>
  <c r="B32" i="5"/>
  <c r="B33" i="5"/>
  <c r="B34" i="5"/>
  <c r="B39" i="5"/>
  <c r="B40" i="5"/>
  <c r="C40" i="5"/>
  <c r="B37" i="5"/>
  <c r="B38" i="5"/>
  <c r="B35" i="5"/>
  <c r="C35" i="5" s="1"/>
  <c r="B36" i="5"/>
  <c r="C36" i="5" s="1"/>
  <c r="C38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2" i="5" s="1"/>
  <c r="Z20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M13" i="5"/>
  <c r="M14" i="5"/>
  <c r="M15" i="5"/>
  <c r="M16" i="5"/>
  <c r="M17" i="5"/>
  <c r="M18" i="5"/>
  <c r="M19" i="5"/>
  <c r="M20" i="5"/>
  <c r="K13" i="5"/>
  <c r="K14" i="5"/>
  <c r="K15" i="5"/>
  <c r="K16" i="5"/>
  <c r="K17" i="5"/>
  <c r="K18" i="5"/>
  <c r="K19" i="5"/>
  <c r="K20" i="5"/>
  <c r="H13" i="5"/>
  <c r="H14" i="5"/>
  <c r="H16" i="5"/>
  <c r="H17" i="5"/>
  <c r="H18" i="5"/>
  <c r="H19" i="5"/>
  <c r="H20" i="5"/>
  <c r="F13" i="5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C20" i="5"/>
  <c r="E40" i="4"/>
  <c r="F40" i="4" s="1"/>
  <c r="E32" i="4"/>
  <c r="E33" i="4"/>
  <c r="E34" i="4"/>
  <c r="E35" i="4"/>
  <c r="E36" i="4"/>
  <c r="E37" i="4"/>
  <c r="E38" i="4"/>
  <c r="E39" i="4"/>
  <c r="D40" i="4"/>
  <c r="B40" i="4"/>
  <c r="C40" i="4" s="1"/>
  <c r="B32" i="4"/>
  <c r="B33" i="4"/>
  <c r="B34" i="4"/>
  <c r="B35" i="4"/>
  <c r="B36" i="4"/>
  <c r="B37" i="4"/>
  <c r="B38" i="4"/>
  <c r="B39" i="4"/>
  <c r="AE13" i="4"/>
  <c r="AE14" i="4"/>
  <c r="AE15" i="4"/>
  <c r="AE16" i="4"/>
  <c r="AE17" i="4"/>
  <c r="AE18" i="4"/>
  <c r="AE19" i="4"/>
  <c r="AE20" i="4"/>
  <c r="AE21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S22" i="4"/>
  <c r="N35" i="4"/>
  <c r="Q22" i="4"/>
  <c r="R13" i="4"/>
  <c r="R14" i="4"/>
  <c r="R15" i="4"/>
  <c r="R16" i="4"/>
  <c r="R17" i="4"/>
  <c r="R18" i="4"/>
  <c r="R19" i="4"/>
  <c r="R20" i="4"/>
  <c r="R21" i="4"/>
  <c r="O22" i="4"/>
  <c r="O34" i="4"/>
  <c r="O38" i="4" s="1"/>
  <c r="P14" i="4"/>
  <c r="P15" i="4"/>
  <c r="P16" i="4"/>
  <c r="P17" i="4"/>
  <c r="P18" i="4"/>
  <c r="P19" i="4"/>
  <c r="P21" i="4"/>
  <c r="N22" i="4"/>
  <c r="N34" i="4" s="1"/>
  <c r="L22" i="4"/>
  <c r="L34" i="4"/>
  <c r="M14" i="4"/>
  <c r="M15" i="4"/>
  <c r="M16" i="4"/>
  <c r="M17" i="4"/>
  <c r="M18" i="4"/>
  <c r="M19" i="4"/>
  <c r="M21" i="4"/>
  <c r="J22" i="4"/>
  <c r="K18" i="4" s="1"/>
  <c r="K13" i="4"/>
  <c r="K14" i="4"/>
  <c r="K15" i="4"/>
  <c r="K16" i="4"/>
  <c r="K17" i="4"/>
  <c r="K19" i="4"/>
  <c r="K21" i="4"/>
  <c r="I22" i="4"/>
  <c r="N33" i="4"/>
  <c r="G22" i="4"/>
  <c r="H18" i="4"/>
  <c r="H13" i="4"/>
  <c r="H14" i="4"/>
  <c r="H15" i="4"/>
  <c r="H16" i="4"/>
  <c r="H17" i="4"/>
  <c r="H19" i="4"/>
  <c r="H20" i="4"/>
  <c r="H21" i="4"/>
  <c r="E22" i="4"/>
  <c r="F13" i="4"/>
  <c r="F14" i="4"/>
  <c r="F15" i="4"/>
  <c r="F16" i="4"/>
  <c r="F17" i="4"/>
  <c r="F18" i="4"/>
  <c r="F19" i="4"/>
  <c r="F20" i="4"/>
  <c r="F21" i="4"/>
  <c r="D22" i="4"/>
  <c r="B22" i="4"/>
  <c r="L32" i="4"/>
  <c r="C14" i="4"/>
  <c r="C15" i="4"/>
  <c r="C16" i="4"/>
  <c r="C17" i="4"/>
  <c r="C22" i="4" s="1"/>
  <c r="C18" i="4"/>
  <c r="C19" i="4"/>
  <c r="C20" i="4"/>
  <c r="C21" i="4"/>
  <c r="O32" i="4"/>
  <c r="O35" i="4"/>
  <c r="O36" i="4"/>
  <c r="P36" i="4"/>
  <c r="O37" i="4"/>
  <c r="P35" i="4"/>
  <c r="P37" i="4"/>
  <c r="N32" i="4"/>
  <c r="N38" i="4" s="1"/>
  <c r="N36" i="4"/>
  <c r="N37" i="4"/>
  <c r="L35" i="4"/>
  <c r="M35" i="4" s="1"/>
  <c r="L36" i="4"/>
  <c r="M36" i="4" s="1"/>
  <c r="L37" i="4"/>
  <c r="M37" i="4"/>
  <c r="F33" i="4"/>
  <c r="F34" i="4"/>
  <c r="F36" i="4"/>
  <c r="F38" i="4"/>
  <c r="D32" i="4"/>
  <c r="D33" i="4"/>
  <c r="D34" i="4"/>
  <c r="D35" i="4"/>
  <c r="D36" i="4"/>
  <c r="D37" i="4"/>
  <c r="D38" i="4"/>
  <c r="D39" i="4"/>
  <c r="C34" i="4"/>
  <c r="C35" i="4"/>
  <c r="C36" i="4"/>
  <c r="C38" i="4"/>
  <c r="J22" i="1"/>
  <c r="O22" i="1"/>
  <c r="O34" i="1"/>
  <c r="E22" i="1"/>
  <c r="O32" i="1"/>
  <c r="Y22" i="1"/>
  <c r="O36" i="1" s="1"/>
  <c r="P36" i="1" s="1"/>
  <c r="T22" i="1"/>
  <c r="O35" i="1"/>
  <c r="P35" i="1" s="1"/>
  <c r="AD22" i="1"/>
  <c r="O37" i="1" s="1"/>
  <c r="P37" i="1"/>
  <c r="I22" i="1"/>
  <c r="N33" i="1" s="1"/>
  <c r="N22" i="1"/>
  <c r="N34" i="1"/>
  <c r="D22" i="1"/>
  <c r="N32" i="1"/>
  <c r="X22" i="1"/>
  <c r="N36" i="1"/>
  <c r="S22" i="1"/>
  <c r="N35" i="1"/>
  <c r="AC22" i="1"/>
  <c r="N37" i="1"/>
  <c r="B22" i="1"/>
  <c r="L32" i="1" s="1"/>
  <c r="G22" i="1"/>
  <c r="L33" i="1"/>
  <c r="L22" i="1"/>
  <c r="L34" i="1" s="1"/>
  <c r="V22" i="1"/>
  <c r="L36" i="1"/>
  <c r="M36" i="1" s="1"/>
  <c r="Q22" i="1"/>
  <c r="L35" i="1"/>
  <c r="M35" i="1"/>
  <c r="AA22" i="1"/>
  <c r="L37" i="1" s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M22" i="1" s="1"/>
  <c r="K21" i="1"/>
  <c r="K19" i="1"/>
  <c r="K17" i="1"/>
  <c r="K16" i="1"/>
  <c r="K15" i="1"/>
  <c r="K14" i="1"/>
  <c r="H21" i="1"/>
  <c r="H19" i="1"/>
  <c r="H17" i="1"/>
  <c r="H16" i="1"/>
  <c r="H15" i="1"/>
  <c r="H14" i="1"/>
  <c r="C21" i="1"/>
  <c r="C20" i="1"/>
  <c r="C19" i="1"/>
  <c r="C18" i="1"/>
  <c r="C17" i="1"/>
  <c r="C16" i="1"/>
  <c r="C15" i="1"/>
  <c r="C22" i="1" s="1"/>
  <c r="C14" i="1"/>
  <c r="F21" i="1"/>
  <c r="E40" i="1"/>
  <c r="E32" i="1"/>
  <c r="E39" i="1"/>
  <c r="E33" i="1"/>
  <c r="E34" i="1"/>
  <c r="F34" i="1" s="1"/>
  <c r="E35" i="1"/>
  <c r="F35" i="1" s="1"/>
  <c r="E36" i="1"/>
  <c r="E37" i="1"/>
  <c r="E38" i="1"/>
  <c r="F33" i="1"/>
  <c r="F40" i="1"/>
  <c r="D40" i="1"/>
  <c r="D32" i="1"/>
  <c r="D39" i="1"/>
  <c r="D33" i="1"/>
  <c r="D34" i="1"/>
  <c r="D41" i="1" s="1"/>
  <c r="D35" i="1"/>
  <c r="D36" i="1"/>
  <c r="D37" i="1"/>
  <c r="D38" i="1"/>
  <c r="B40" i="1"/>
  <c r="C40" i="1"/>
  <c r="B32" i="1"/>
  <c r="B39" i="1"/>
  <c r="B33" i="1"/>
  <c r="B34" i="1"/>
  <c r="C34" i="1" s="1"/>
  <c r="B35" i="1"/>
  <c r="C35" i="1" s="1"/>
  <c r="B36" i="1"/>
  <c r="B37" i="1"/>
  <c r="B38" i="1"/>
  <c r="C33" i="1"/>
  <c r="C36" i="1"/>
  <c r="AE13" i="1"/>
  <c r="AB13" i="1"/>
  <c r="AB22" i="1" s="1"/>
  <c r="Z13" i="1"/>
  <c r="Z22" i="1"/>
  <c r="W13" i="1"/>
  <c r="U13" i="1"/>
  <c r="U14" i="1"/>
  <c r="U15" i="1"/>
  <c r="U16" i="1"/>
  <c r="U17" i="1"/>
  <c r="U18" i="1"/>
  <c r="U19" i="1"/>
  <c r="U20" i="1"/>
  <c r="R13" i="1"/>
  <c r="R22" i="1" s="1"/>
  <c r="P13" i="1"/>
  <c r="M13" i="1"/>
  <c r="K13" i="1"/>
  <c r="H13" i="1"/>
  <c r="F20" i="1"/>
  <c r="F13" i="1"/>
  <c r="F14" i="1"/>
  <c r="F15" i="1"/>
  <c r="F16" i="1"/>
  <c r="F17" i="1"/>
  <c r="F18" i="1"/>
  <c r="F19" i="1"/>
  <c r="M20" i="6"/>
  <c r="M22" i="6"/>
  <c r="L22" i="7"/>
  <c r="P13" i="6"/>
  <c r="P22" i="6"/>
  <c r="H18" i="1"/>
  <c r="B41" i="1"/>
  <c r="C39" i="1" s="1"/>
  <c r="P20" i="4"/>
  <c r="M20" i="4"/>
  <c r="M13" i="4"/>
  <c r="K20" i="4"/>
  <c r="O33" i="4"/>
  <c r="L33" i="4"/>
  <c r="P13" i="4"/>
  <c r="D34" i="7"/>
  <c r="F36" i="1"/>
  <c r="K22" i="4"/>
  <c r="AB22" i="6"/>
  <c r="W22" i="5"/>
  <c r="N22" i="7"/>
  <c r="N33" i="7" s="1"/>
  <c r="R22" i="6"/>
  <c r="W22" i="7"/>
  <c r="V22" i="7"/>
  <c r="L36" i="7" s="1"/>
  <c r="M36" i="7" s="1"/>
  <c r="B33" i="7"/>
  <c r="D38" i="7"/>
  <c r="E37" i="7"/>
  <c r="E38" i="7"/>
  <c r="F35" i="4"/>
  <c r="W22" i="6"/>
  <c r="Q22" i="7"/>
  <c r="L34" i="7" s="1"/>
  <c r="M34" i="7" s="1"/>
  <c r="B32" i="7"/>
  <c r="R14" i="7"/>
  <c r="R22" i="7" s="1"/>
  <c r="X22" i="7"/>
  <c r="N36" i="7" s="1"/>
  <c r="O22" i="7"/>
  <c r="P20" i="7" s="1"/>
  <c r="H20" i="1"/>
  <c r="M32" i="1"/>
  <c r="F22" i="5"/>
  <c r="R22" i="5"/>
  <c r="P34" i="4"/>
  <c r="P32" i="4"/>
  <c r="AB22" i="5"/>
  <c r="M32" i="6"/>
  <c r="AE17" i="7"/>
  <c r="AE22" i="7" s="1"/>
  <c r="B35" i="7"/>
  <c r="C35" i="7" s="1"/>
  <c r="M17" i="7"/>
  <c r="B34" i="7"/>
  <c r="C34" i="7" s="1"/>
  <c r="W16" i="7"/>
  <c r="S22" i="7"/>
  <c r="N34" i="7"/>
  <c r="D33" i="7"/>
  <c r="D39" i="7"/>
  <c r="T22" i="7"/>
  <c r="O34" i="7"/>
  <c r="P34" i="7" s="1"/>
  <c r="M13" i="7"/>
  <c r="L33" i="7"/>
  <c r="M20" i="7"/>
  <c r="C37" i="1"/>
  <c r="C32" i="1"/>
  <c r="C41" i="1" s="1"/>
  <c r="C38" i="1"/>
  <c r="P33" i="4"/>
  <c r="P38" i="4" s="1"/>
  <c r="O33" i="7"/>
  <c r="P13" i="7"/>
  <c r="P22" i="7" s="1"/>
  <c r="P19" i="7"/>
  <c r="M38" i="1" l="1"/>
  <c r="E41" i="1"/>
  <c r="F32" i="1" s="1"/>
  <c r="H22" i="1"/>
  <c r="P22" i="4"/>
  <c r="F22" i="1"/>
  <c r="W22" i="1"/>
  <c r="AE22" i="1"/>
  <c r="L38" i="1"/>
  <c r="M33" i="1" s="1"/>
  <c r="D41" i="4"/>
  <c r="F22" i="4"/>
  <c r="H22" i="4"/>
  <c r="E41" i="4"/>
  <c r="N38" i="5"/>
  <c r="C22" i="6"/>
  <c r="AE22" i="6"/>
  <c r="B22" i="7"/>
  <c r="L31" i="7" s="1"/>
  <c r="B31" i="7"/>
  <c r="C13" i="7"/>
  <c r="C22" i="7" s="1"/>
  <c r="E39" i="7"/>
  <c r="F39" i="7" s="1"/>
  <c r="U21" i="7"/>
  <c r="U22" i="7" s="1"/>
  <c r="M34" i="1"/>
  <c r="N38" i="1"/>
  <c r="L38" i="4"/>
  <c r="M32" i="4"/>
  <c r="AE22" i="4"/>
  <c r="B41" i="4"/>
  <c r="C33" i="4"/>
  <c r="P20" i="5"/>
  <c r="P22" i="5" s="1"/>
  <c r="O34" i="5"/>
  <c r="U22" i="6"/>
  <c r="F36" i="6"/>
  <c r="E41" i="6"/>
  <c r="B38" i="7"/>
  <c r="M21" i="7"/>
  <c r="B39" i="7"/>
  <c r="C39" i="7" s="1"/>
  <c r="Y22" i="7"/>
  <c r="O36" i="7" s="1"/>
  <c r="P36" i="7" s="1"/>
  <c r="P22" i="1"/>
  <c r="U22" i="1"/>
  <c r="O33" i="1"/>
  <c r="O38" i="1" s="1"/>
  <c r="P34" i="1" s="1"/>
  <c r="K20" i="1"/>
  <c r="K18" i="1"/>
  <c r="Z22" i="4"/>
  <c r="K22" i="5"/>
  <c r="M22" i="5"/>
  <c r="E41" i="5"/>
  <c r="F34" i="5"/>
  <c r="H22" i="6"/>
  <c r="B41" i="6"/>
  <c r="D41" i="6"/>
  <c r="N38" i="6"/>
  <c r="O33" i="6"/>
  <c r="K15" i="6"/>
  <c r="K19" i="6"/>
  <c r="K20" i="6"/>
  <c r="K13" i="6"/>
  <c r="J22" i="7"/>
  <c r="AA22" i="7"/>
  <c r="L35" i="7" s="1"/>
  <c r="M35" i="7" s="1"/>
  <c r="G22" i="7"/>
  <c r="AD22" i="7"/>
  <c r="O35" i="7" s="1"/>
  <c r="P35" i="7" s="1"/>
  <c r="E34" i="7"/>
  <c r="F34" i="7" s="1"/>
  <c r="K16" i="7"/>
  <c r="F15" i="7"/>
  <c r="E22" i="7"/>
  <c r="O31" i="7" s="1"/>
  <c r="E33" i="7"/>
  <c r="M22" i="4"/>
  <c r="R22" i="4"/>
  <c r="U22" i="4"/>
  <c r="C22" i="5"/>
  <c r="H22" i="5"/>
  <c r="U22" i="5"/>
  <c r="B41" i="5"/>
  <c r="D41" i="5"/>
  <c r="L38" i="5"/>
  <c r="O38" i="5"/>
  <c r="P33" i="5" s="1"/>
  <c r="C38" i="6"/>
  <c r="M19" i="7"/>
  <c r="M22" i="7" s="1"/>
  <c r="B37" i="7"/>
  <c r="B36" i="7"/>
  <c r="AB22" i="7"/>
  <c r="D36" i="7"/>
  <c r="I22" i="7"/>
  <c r="N32" i="7" s="1"/>
  <c r="D32" i="7"/>
  <c r="D22" i="7"/>
  <c r="N31" i="7" s="1"/>
  <c r="E35" i="7"/>
  <c r="F35" i="7" s="1"/>
  <c r="Z17" i="7"/>
  <c r="Z22" i="7" s="1"/>
  <c r="P32" i="1"/>
  <c r="L33" i="6"/>
  <c r="F14" i="7"/>
  <c r="F22" i="7" s="1"/>
  <c r="K22" i="1" l="1"/>
  <c r="M33" i="5"/>
  <c r="M38" i="5" s="1"/>
  <c r="M34" i="5"/>
  <c r="C39" i="4"/>
  <c r="C32" i="4"/>
  <c r="C41" i="4" s="1"/>
  <c r="M33" i="6"/>
  <c r="M38" i="6" s="1"/>
  <c r="L38" i="6"/>
  <c r="M34" i="6" s="1"/>
  <c r="K14" i="7"/>
  <c r="K13" i="7"/>
  <c r="K15" i="7"/>
  <c r="K19" i="7"/>
  <c r="K18" i="7"/>
  <c r="O32" i="7"/>
  <c r="O37" i="7" s="1"/>
  <c r="P33" i="7" s="1"/>
  <c r="C37" i="6"/>
  <c r="C39" i="6"/>
  <c r="C34" i="6"/>
  <c r="C32" i="6"/>
  <c r="F33" i="5"/>
  <c r="F32" i="5"/>
  <c r="F39" i="5"/>
  <c r="F37" i="5"/>
  <c r="K20" i="7"/>
  <c r="P34" i="5"/>
  <c r="P38" i="5" s="1"/>
  <c r="B40" i="7"/>
  <c r="C31" i="7" s="1"/>
  <c r="C37" i="4"/>
  <c r="P31" i="7"/>
  <c r="O38" i="6"/>
  <c r="P34" i="6" s="1"/>
  <c r="F34" i="6"/>
  <c r="F32" i="6"/>
  <c r="F37" i="6"/>
  <c r="F38" i="6"/>
  <c r="F39" i="6"/>
  <c r="N37" i="7"/>
  <c r="C37" i="5"/>
  <c r="C33" i="5"/>
  <c r="C39" i="5"/>
  <c r="C34" i="5"/>
  <c r="C32" i="5"/>
  <c r="K22" i="6"/>
  <c r="M38" i="4"/>
  <c r="M31" i="7"/>
  <c r="F32" i="4"/>
  <c r="F37" i="4"/>
  <c r="F39" i="4"/>
  <c r="E40" i="7"/>
  <c r="F33" i="7" s="1"/>
  <c r="D40" i="7"/>
  <c r="C36" i="7"/>
  <c r="H15" i="7"/>
  <c r="H20" i="7"/>
  <c r="L32" i="7"/>
  <c r="H13" i="7"/>
  <c r="H22" i="7" s="1"/>
  <c r="H19" i="7"/>
  <c r="H18" i="7"/>
  <c r="H14" i="7"/>
  <c r="P33" i="1"/>
  <c r="P38" i="1" s="1"/>
  <c r="M34" i="4"/>
  <c r="M33" i="4"/>
  <c r="F37" i="1"/>
  <c r="F38" i="1"/>
  <c r="F39" i="1"/>
  <c r="F41" i="1" l="1"/>
  <c r="F41" i="6"/>
  <c r="C41" i="6"/>
  <c r="P32" i="7"/>
  <c r="P37" i="7" s="1"/>
  <c r="K22" i="7"/>
  <c r="C33" i="7"/>
  <c r="C32" i="7"/>
  <c r="C40" i="7" s="1"/>
  <c r="F41" i="4"/>
  <c r="P33" i="6"/>
  <c r="P38" i="6" s="1"/>
  <c r="F41" i="5"/>
  <c r="C37" i="7"/>
  <c r="F31" i="7"/>
  <c r="F32" i="7"/>
  <c r="F36" i="7"/>
  <c r="F37" i="7"/>
  <c r="F38" i="7"/>
  <c r="L37" i="7"/>
  <c r="M33" i="7" s="1"/>
  <c r="C41" i="5"/>
  <c r="C38" i="7"/>
  <c r="F40" i="7" l="1"/>
  <c r="M32" i="7"/>
  <c r="M37" i="7" s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<sst xmlns="http://schemas.openxmlformats.org/spreadsheetml/2006/main" count="430" uniqueCount="52">
  <si>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</si>
  <si>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</si>
  <si>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</si>
  <si>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</si>
  <si>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</si>
  <si>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</si>
  <si>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</si>
  <si>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</si>
  <si>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</si>
  <si>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</si>
  <si>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</si>
  <si>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</si>
  <si>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</si>
  <si>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</si>
  <si>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</si>
  <si>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</si>
  <si>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</si>
  <si>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</si>
  <si>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</si>
  <si>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</si>
  <si>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</si>
  <si>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</si>
  <si>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</si>
  <si>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</si>
  <si>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</si>
  <si>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</si>
  <si>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</si>
  <si>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</si>
  <si>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</si>
  <si>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</si>
  <si>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</si>
  <si>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</si>
  <si>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</si>
  <si>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</si>
  <si>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</si>
  <si>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</si>
  <si>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</si>
  <si>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</si>
  <si>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</si>
  <si>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</si>
  <si>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</si>
  <si>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</si>
  <si>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</si>
  <si>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</si>
  <si>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</si>
  <si>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</si>
  <si>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</si>
  <si>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</si>
  <si>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</si>
  <si>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</si>
  <si>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</si>
  <si>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INFORMACIÓ I COMUNICACIÓ DE BARCELONA,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</si>
</sst>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60-4645-AB99-839F5B1D23F8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60-4645-AB99-839F5B1D23F8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60-4645-AB99-839F5B1D23F8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60-4645-AB99-839F5B1D23F8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60-4645-AB99-839F5B1D23F8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60-4645-AB99-839F5B1D23F8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60-4645-AB99-839F5B1D23F8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60-4645-AB99-839F5B1D23F8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60-4645-AB99-839F5B1D23F8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60-4645-AB99-839F5B1D23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142</c:v>
                </c:pt>
                <c:pt idx="6">
                  <c:v>3</c:v>
                </c:pt>
                <c:pt idx="7">
                  <c:v>947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860-4645-AB99-839F5B1D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D1-454C-8503-84F78891B22F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D1-454C-8503-84F78891B22F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D1-454C-8503-84F78891B22F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D1-454C-8503-84F78891B22F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D1-454C-8503-84F78891B22F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D1-454C-8503-84F78891B22F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D1-454C-8503-84F78891B22F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D1-454C-8503-84F78891B22F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D1-454C-8503-84F78891B22F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D1-454C-8503-84F78891B2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518451.47000000003</c:v>
                </c:pt>
                <c:pt idx="1">
                  <c:v>52417.2</c:v>
                </c:pt>
                <c:pt idx="2">
                  <c:v>35602.67</c:v>
                </c:pt>
                <c:pt idx="3">
                  <c:v>0</c:v>
                </c:pt>
                <c:pt idx="4">
                  <c:v>0</c:v>
                </c:pt>
                <c:pt idx="5">
                  <c:v>4420242.92</c:v>
                </c:pt>
                <c:pt idx="6">
                  <c:v>357363.14480000001</c:v>
                </c:pt>
                <c:pt idx="7">
                  <c:v>1114923.5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7D1-454C-8503-84F78891B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83-47EE-A2F4-F589DD193CE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83-47EE-A2F4-F589DD193CE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83-47EE-A2F4-F589DD193CE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83-47EE-A2F4-F589DD193C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785</c:v>
                </c:pt>
                <c:pt idx="2">
                  <c:v>318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83-47EE-A2F4-F589DD193C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1F-4D51-8F2E-D677A585BA3D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F-4D51-8F2E-D677A585BA3D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1F-4D51-8F2E-D677A585BA3D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1F-4D51-8F2E-D677A585BA3D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1F-4D51-8F2E-D677A585BA3D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1F-4D51-8F2E-D677A585BA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5718869.5899999999</c:v>
                </c:pt>
                <c:pt idx="2">
                  <c:v>780131.31480000005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1F-4D51-8F2E-D677A585B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4" zoomScale="80" zoomScaleNormal="80" workbookViewId="0">
      <selection activeCell="J18" sqref="J18"/>
    </sheetView>
  </sheetViews>
  <sheetFormatPr defaultColWidth="9.33203125" defaultRowHeight="14.4" x14ac:dyDescent="0.3"/>
  <cols>
    <col min="1" max="1" width="26.33203125" style="27" customWidth="1"/>
    <col min="2" max="2" width="11.5546875" style="62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2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>
        <v>1</v>
      </c>
      <c r="M13" s="20">
        <f t="shared" ref="M13:M21" si="4">IF(L13,L13/$L$22,"")</f>
        <v>1.3157894736842105E-2</v>
      </c>
      <c r="N13" s="4">
        <v>94729.14</v>
      </c>
      <c r="O13" s="5">
        <v>114622.26</v>
      </c>
      <c r="P13" s="21">
        <f t="shared" ref="P13:P21" si="5">IF(O13,O13/$O$22,"")</f>
        <v>0.30540873361184984</v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59</v>
      </c>
      <c r="H18" s="66">
        <f t="shared" si="2"/>
        <v>0.31720430107526881</v>
      </c>
      <c r="I18" s="6">
        <v>2101581.8199999998</v>
      </c>
      <c r="J18" s="7">
        <v>2542851.0099999998</v>
      </c>
      <c r="K18" s="67">
        <f t="shared" si="3"/>
        <v>0.90444367904273848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2</v>
      </c>
      <c r="M19" s="20">
        <f t="shared" si="4"/>
        <v>2.6315789473684209E-2</v>
      </c>
      <c r="N19" s="6">
        <v>146570.88</v>
      </c>
      <c r="O19" s="6">
        <v>177350.7648</v>
      </c>
      <c r="P19" s="21">
        <f t="shared" si="5"/>
        <v>0.47254758790012552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127</v>
      </c>
      <c r="H20" s="66">
        <f t="shared" si="2"/>
        <v>0.68279569892473113</v>
      </c>
      <c r="I20" s="69">
        <v>222030.9</v>
      </c>
      <c r="J20" s="70">
        <v>268657.40000000002</v>
      </c>
      <c r="K20" s="67">
        <f t="shared" si="3"/>
        <v>9.5556320957261534E-2</v>
      </c>
      <c r="L20" s="68">
        <v>73</v>
      </c>
      <c r="M20" s="66">
        <f t="shared" si="4"/>
        <v>0.96052631578947367</v>
      </c>
      <c r="N20" s="69">
        <v>68871.66</v>
      </c>
      <c r="O20" s="70">
        <v>83334.710000000006</v>
      </c>
      <c r="P20" s="67">
        <f t="shared" si="5"/>
        <v>0.22204367848802459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186</v>
      </c>
      <c r="H22" s="17">
        <f t="shared" si="12"/>
        <v>1</v>
      </c>
      <c r="I22" s="18">
        <f t="shared" si="12"/>
        <v>2323612.7199999997</v>
      </c>
      <c r="J22" s="18">
        <f t="shared" si="12"/>
        <v>2811508.4099999997</v>
      </c>
      <c r="K22" s="19">
        <f t="shared" si="12"/>
        <v>1</v>
      </c>
      <c r="L22" s="16">
        <f t="shared" si="12"/>
        <v>76</v>
      </c>
      <c r="M22" s="17">
        <f t="shared" si="12"/>
        <v>1</v>
      </c>
      <c r="N22" s="18">
        <f t="shared" si="12"/>
        <v>310171.68000000005</v>
      </c>
      <c r="O22" s="18">
        <f t="shared" si="12"/>
        <v>375307.73480000003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7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1</v>
      </c>
      <c r="C32" s="8">
        <f t="shared" ref="C32:C39" si="14">IF(B32,B32/$B$41,"")</f>
        <v>3.8167938931297708E-3</v>
      </c>
      <c r="D32" s="10">
        <f t="shared" ref="D32:D40" si="15">D13+I13+N13+S13+AC13+X13</f>
        <v>94729.14</v>
      </c>
      <c r="E32" s="11">
        <f t="shared" ref="E32:E40" si="16">E13+J13+O13+T13+AD13+Y13</f>
        <v>114622.26</v>
      </c>
      <c r="F32" s="21">
        <f t="shared" ref="F32:F39" si="17">IF(E32,E32/$E$41,"")</f>
        <v>3.596764130463935E-2</v>
      </c>
      <c r="J32" s="134" t="s">
        <v>3</v>
      </c>
      <c r="K32" s="135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186</v>
      </c>
      <c r="M33" s="8">
        <f t="shared" si="18"/>
        <v>0.70992366412213737</v>
      </c>
      <c r="N33" s="61">
        <f>I22</f>
        <v>2323612.7199999997</v>
      </c>
      <c r="O33" s="61">
        <f>J22</f>
        <v>2811508.4099999997</v>
      </c>
      <c r="P33" s="59">
        <f t="shared" si="19"/>
        <v>0.88223113046154278</v>
      </c>
    </row>
    <row r="34" spans="1:33" ht="30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76</v>
      </c>
      <c r="M34" s="8">
        <f t="shared" si="18"/>
        <v>0.29007633587786258</v>
      </c>
      <c r="N34" s="61">
        <f>N22</f>
        <v>310171.68000000005</v>
      </c>
      <c r="O34" s="61">
        <f>O22</f>
        <v>375307.73480000003</v>
      </c>
      <c r="P34" s="59">
        <f t="shared" si="19"/>
        <v>0.11776886953845711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59</v>
      </c>
      <c r="C37" s="8">
        <f t="shared" si="14"/>
        <v>0.22519083969465647</v>
      </c>
      <c r="D37" s="13">
        <f t="shared" si="15"/>
        <v>2101581.8199999998</v>
      </c>
      <c r="E37" s="22">
        <f t="shared" si="16"/>
        <v>2542851.0099999998</v>
      </c>
      <c r="F37" s="21">
        <f t="shared" si="17"/>
        <v>0.79792836940067213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2</v>
      </c>
      <c r="C38" s="8">
        <f t="shared" si="14"/>
        <v>7.6335877862595417E-3</v>
      </c>
      <c r="D38" s="13">
        <f t="shared" si="15"/>
        <v>146570.88</v>
      </c>
      <c r="E38" s="23">
        <f t="shared" si="16"/>
        <v>177350.7648</v>
      </c>
      <c r="F38" s="21">
        <f t="shared" si="17"/>
        <v>5.5651395230122483E-2</v>
      </c>
      <c r="G38" s="25"/>
      <c r="J38" s="132" t="s">
        <v>0</v>
      </c>
      <c r="K38" s="133"/>
      <c r="L38" s="84">
        <f>SUM(L32:L37)</f>
        <v>262</v>
      </c>
      <c r="M38" s="17">
        <f>SUM(M32:M37)</f>
        <v>1</v>
      </c>
      <c r="N38" s="85">
        <f>SUM(N32:N37)</f>
        <v>2633784.4</v>
      </c>
      <c r="O38" s="86">
        <f>SUM(O32:O37)</f>
        <v>3186816.1447999999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200</v>
      </c>
      <c r="C39" s="8">
        <f t="shared" si="14"/>
        <v>0.76335877862595425</v>
      </c>
      <c r="D39" s="13">
        <f t="shared" si="15"/>
        <v>290902.56</v>
      </c>
      <c r="E39" s="23">
        <f t="shared" si="16"/>
        <v>351992.11000000004</v>
      </c>
      <c r="F39" s="21">
        <f t="shared" si="17"/>
        <v>0.11045259406456616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262</v>
      </c>
      <c r="C41" s="17">
        <f>SUM(C32:C40)</f>
        <v>1</v>
      </c>
      <c r="D41" s="18">
        <f>SUM(D32:D40)</f>
        <v>2633784.4</v>
      </c>
      <c r="E41" s="18">
        <f>SUM(E32:E40)</f>
        <v>3186816.1447999994</v>
      </c>
      <c r="F41" s="19">
        <f>SUM(F32:F40)</f>
        <v>1.0000000000000002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0" zoomScaleNormal="80" workbookViewId="0">
      <selection activeCell="O20" sqref="O20"/>
    </sheetView>
  </sheetViews>
  <sheetFormatPr defaultColWidth="9.33203125" defaultRowHeight="14.4" x14ac:dyDescent="0.3"/>
  <cols>
    <col min="1" max="1" width="26.33203125" style="27" customWidth="1"/>
    <col min="2" max="2" width="11.5546875" style="62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2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>
        <v>1</v>
      </c>
      <c r="M13" s="20">
        <f t="shared" ref="M13:M20" si="4">IF(L13,L13/$L$22,"")</f>
        <v>1.020408163265306E-2</v>
      </c>
      <c r="N13" s="4">
        <v>35640</v>
      </c>
      <c r="O13" s="5">
        <v>43124.44</v>
      </c>
      <c r="P13" s="21">
        <f t="shared" ref="P13:P20" si="5">IF(O13,O13/$O$22,"")</f>
        <v>0.26040575275630612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24</v>
      </c>
      <c r="H18" s="66">
        <f t="shared" si="2"/>
        <v>0.14634146341463414</v>
      </c>
      <c r="I18" s="69">
        <v>125300</v>
      </c>
      <c r="J18" s="70">
        <v>151613</v>
      </c>
      <c r="K18" s="67">
        <f t="shared" si="3"/>
        <v>0.57185571295787485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140</v>
      </c>
      <c r="H20" s="66">
        <f t="shared" si="2"/>
        <v>0.85365853658536583</v>
      </c>
      <c r="I20" s="69">
        <v>95295.61</v>
      </c>
      <c r="J20" s="70">
        <v>113511.57</v>
      </c>
      <c r="K20" s="67">
        <f t="shared" si="3"/>
        <v>0.42814428704212515</v>
      </c>
      <c r="L20" s="68">
        <v>97</v>
      </c>
      <c r="M20" s="66">
        <f t="shared" si="4"/>
        <v>0.98979591836734693</v>
      </c>
      <c r="N20" s="69">
        <v>101223.42</v>
      </c>
      <c r="O20" s="70">
        <v>122480.35</v>
      </c>
      <c r="P20" s="67">
        <f t="shared" si="5"/>
        <v>0.73959424724369383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164</v>
      </c>
      <c r="H22" s="17">
        <f t="shared" si="22"/>
        <v>1</v>
      </c>
      <c r="I22" s="18">
        <f t="shared" si="22"/>
        <v>220595.61</v>
      </c>
      <c r="J22" s="18">
        <f t="shared" si="22"/>
        <v>265124.57</v>
      </c>
      <c r="K22" s="19">
        <f t="shared" si="22"/>
        <v>1</v>
      </c>
      <c r="L22" s="16">
        <f t="shared" si="22"/>
        <v>98</v>
      </c>
      <c r="M22" s="17">
        <f t="shared" si="22"/>
        <v>1</v>
      </c>
      <c r="N22" s="18">
        <f t="shared" si="22"/>
        <v>136863.41999999998</v>
      </c>
      <c r="O22" s="18">
        <f t="shared" si="22"/>
        <v>165604.79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7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5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7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1</v>
      </c>
      <c r="C32" s="8">
        <f t="shared" ref="C32:C40" si="24">IF(B32,B32/$B$41,"")</f>
        <v>3.8167938931297708E-3</v>
      </c>
      <c r="D32" s="10">
        <f t="shared" ref="D32:D40" si="25">D13+I13+N13+S13+AC13+X13</f>
        <v>35640</v>
      </c>
      <c r="E32" s="11">
        <f t="shared" ref="E32:E40" si="26">E13+J13+O13+T13+AD13+Y13</f>
        <v>43124.44</v>
      </c>
      <c r="F32" s="21">
        <f t="shared" ref="F32:F40" si="27">IF(E32,E32/$E$41,"")</f>
        <v>0.10011957392456368</v>
      </c>
      <c r="J32" s="134" t="s">
        <v>3</v>
      </c>
      <c r="K32" s="135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164</v>
      </c>
      <c r="M33" s="8">
        <f t="shared" si="28"/>
        <v>0.62595419847328249</v>
      </c>
      <c r="N33" s="61">
        <f>I22</f>
        <v>220595.61</v>
      </c>
      <c r="O33" s="61">
        <f>J22</f>
        <v>265124.57</v>
      </c>
      <c r="P33" s="59">
        <f t="shared" si="29"/>
        <v>0.6155247229954327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98</v>
      </c>
      <c r="M34" s="8">
        <f t="shared" si="28"/>
        <v>0.37404580152671757</v>
      </c>
      <c r="N34" s="61">
        <f>N22</f>
        <v>136863.41999999998</v>
      </c>
      <c r="O34" s="61">
        <f>O22</f>
        <v>165604.79</v>
      </c>
      <c r="P34" s="59">
        <f t="shared" si="29"/>
        <v>0.38447527700456735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24</v>
      </c>
      <c r="C37" s="8">
        <f t="shared" si="24"/>
        <v>9.1603053435114504E-2</v>
      </c>
      <c r="D37" s="13">
        <f t="shared" si="25"/>
        <v>125300</v>
      </c>
      <c r="E37" s="22">
        <f t="shared" si="26"/>
        <v>151613</v>
      </c>
      <c r="F37" s="21">
        <f t="shared" si="27"/>
        <v>0.35199132931175159</v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262</v>
      </c>
      <c r="M38" s="17">
        <f>SUM(M32:M37)</f>
        <v>1</v>
      </c>
      <c r="N38" s="85">
        <f>SUM(N32:N37)</f>
        <v>357459.02999999997</v>
      </c>
      <c r="O38" s="86">
        <f>SUM(O32:O37)</f>
        <v>430729.36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237</v>
      </c>
      <c r="C39" s="8">
        <f t="shared" si="24"/>
        <v>0.90458015267175573</v>
      </c>
      <c r="D39" s="13">
        <f t="shared" si="25"/>
        <v>196519.03</v>
      </c>
      <c r="E39" s="23">
        <f t="shared" si="26"/>
        <v>235991.92</v>
      </c>
      <c r="F39" s="21">
        <f t="shared" si="27"/>
        <v>0.5478890967636848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262</v>
      </c>
      <c r="C41" s="17">
        <f>SUM(C32:C40)</f>
        <v>1</v>
      </c>
      <c r="D41" s="18">
        <f>SUM(D32:D40)</f>
        <v>357459.03</v>
      </c>
      <c r="E41" s="18">
        <f>SUM(E32:E40)</f>
        <v>430729.36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ht="15" x14ac:dyDescent="0.25">
      <c r="B44" s="26"/>
      <c r="H44" s="26"/>
      <c r="N44" s="26"/>
    </row>
    <row r="45" spans="1:33" s="25" customFormat="1" ht="15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9" zoomScale="85" zoomScaleNormal="85" workbookViewId="0">
      <selection activeCell="J13" sqref="J13:J15"/>
    </sheetView>
  </sheetViews>
  <sheetFormatPr defaultColWidth="9.33203125" defaultRowHeight="14.4" x14ac:dyDescent="0.3"/>
  <cols>
    <col min="1" max="1" width="26.33203125" style="27" customWidth="1"/>
    <col min="2" max="2" width="11.5546875" style="62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2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2</v>
      </c>
      <c r="H13" s="20">
        <f t="shared" ref="H13:H20" si="2">IF(G13,G13/$G$22,"")</f>
        <v>1.3245033112582781E-2</v>
      </c>
      <c r="I13" s="4">
        <v>134801</v>
      </c>
      <c r="J13" s="5">
        <v>163109.21</v>
      </c>
      <c r="K13" s="21">
        <f t="shared" ref="K13:K20" si="3">IF(J13,J13/$J$22,"")</f>
        <v>0.12618893182551721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6.6225165562913907E-3</v>
      </c>
      <c r="I14" s="6">
        <v>43320</v>
      </c>
      <c r="J14" s="7">
        <v>52417.2</v>
      </c>
      <c r="K14" s="21">
        <f t="shared" si="3"/>
        <v>4.0552403370015096E-2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6.6225165562913907E-3</v>
      </c>
      <c r="I15" s="6">
        <v>23440</v>
      </c>
      <c r="J15" s="7">
        <v>28362.400000000001</v>
      </c>
      <c r="K15" s="21">
        <f t="shared" si="3"/>
        <v>2.1942482340562189E-2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22</v>
      </c>
      <c r="H18" s="66">
        <f t="shared" si="2"/>
        <v>0.14569536423841059</v>
      </c>
      <c r="I18" s="69">
        <v>746391.5</v>
      </c>
      <c r="J18" s="70">
        <v>903133.71</v>
      </c>
      <c r="K18" s="67">
        <f t="shared" si="3"/>
        <v>0.69870657923311885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125</v>
      </c>
      <c r="H20" s="66">
        <f t="shared" si="2"/>
        <v>0.82781456953642385</v>
      </c>
      <c r="I20" s="69">
        <v>120294.91</v>
      </c>
      <c r="J20" s="70">
        <v>145556.85</v>
      </c>
      <c r="K20" s="67">
        <f t="shared" si="3"/>
        <v>0.11260960323078652</v>
      </c>
      <c r="L20" s="68">
        <v>46</v>
      </c>
      <c r="M20" s="66">
        <f t="shared" si="4"/>
        <v>1</v>
      </c>
      <c r="N20" s="69">
        <v>39078.78</v>
      </c>
      <c r="O20" s="70">
        <v>47284.21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151</v>
      </c>
      <c r="H22" s="17">
        <f t="shared" si="22"/>
        <v>1</v>
      </c>
      <c r="I22" s="18">
        <f t="shared" si="22"/>
        <v>1068247.4099999999</v>
      </c>
      <c r="J22" s="18">
        <f t="shared" si="22"/>
        <v>1292579.3700000001</v>
      </c>
      <c r="K22" s="19">
        <f t="shared" si="22"/>
        <v>0.99999999999999989</v>
      </c>
      <c r="L22" s="16">
        <f t="shared" si="22"/>
        <v>46</v>
      </c>
      <c r="M22" s="17">
        <f t="shared" si="22"/>
        <v>1</v>
      </c>
      <c r="N22" s="18">
        <f t="shared" si="22"/>
        <v>39078.78</v>
      </c>
      <c r="O22" s="18">
        <f t="shared" si="22"/>
        <v>47284.21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7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5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7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2</v>
      </c>
      <c r="C32" s="8">
        <f t="shared" ref="C32:C39" si="24">IF(B32,B32/$B$41,"")</f>
        <v>1.015228426395939E-2</v>
      </c>
      <c r="D32" s="10">
        <f t="shared" ref="D32:D40" si="25">D13+I13+N13+S13+AC13+X13</f>
        <v>134801</v>
      </c>
      <c r="E32" s="11">
        <f t="shared" ref="E32:E40" si="26">E13+J13+O13+T13+AD13+Y13</f>
        <v>163109.21</v>
      </c>
      <c r="F32" s="21">
        <f t="shared" ref="F32:F39" si="27">IF(E32,E32/$E$41,"")</f>
        <v>0.12173568446423477</v>
      </c>
      <c r="J32" s="134" t="s">
        <v>3</v>
      </c>
      <c r="K32" s="135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1</v>
      </c>
      <c r="C33" s="8">
        <f t="shared" si="24"/>
        <v>5.076142131979695E-3</v>
      </c>
      <c r="D33" s="13">
        <f t="shared" si="25"/>
        <v>43320</v>
      </c>
      <c r="E33" s="14">
        <f t="shared" si="26"/>
        <v>52417.2</v>
      </c>
      <c r="F33" s="21">
        <f t="shared" si="27"/>
        <v>3.9121296214350412E-2</v>
      </c>
      <c r="J33" s="130" t="s">
        <v>1</v>
      </c>
      <c r="K33" s="131"/>
      <c r="L33" s="60">
        <f>G22</f>
        <v>151</v>
      </c>
      <c r="M33" s="8">
        <f>IF(L33,L33/$L$38,"")</f>
        <v>0.76649746192893398</v>
      </c>
      <c r="N33" s="61">
        <f>I22</f>
        <v>1068247.4099999999</v>
      </c>
      <c r="O33" s="61">
        <f>J22</f>
        <v>1292579.3700000001</v>
      </c>
      <c r="P33" s="59">
        <f>IF(O33,O33/$O$38,"")</f>
        <v>0.96470968335448004</v>
      </c>
    </row>
    <row r="34" spans="1:33" ht="30" customHeight="1" x14ac:dyDescent="0.25">
      <c r="A34" s="43" t="s">
        <v>19</v>
      </c>
      <c r="B34" s="12">
        <f t="shared" si="23"/>
        <v>1</v>
      </c>
      <c r="C34" s="8">
        <f t="shared" si="24"/>
        <v>5.076142131979695E-3</v>
      </c>
      <c r="D34" s="13">
        <f t="shared" si="25"/>
        <v>23440</v>
      </c>
      <c r="E34" s="14">
        <f t="shared" si="26"/>
        <v>28362.400000000001</v>
      </c>
      <c r="F34" s="21">
        <f t="shared" si="27"/>
        <v>2.116812519077502E-2</v>
      </c>
      <c r="G34" s="25"/>
      <c r="J34" s="130" t="s">
        <v>2</v>
      </c>
      <c r="K34" s="131"/>
      <c r="L34" s="60">
        <f>L22</f>
        <v>46</v>
      </c>
      <c r="M34" s="8">
        <f>IF(L34,L34/$L$38,"")</f>
        <v>0.233502538071066</v>
      </c>
      <c r="N34" s="61">
        <f>N22</f>
        <v>39078.78</v>
      </c>
      <c r="O34" s="61">
        <f>O22</f>
        <v>47284.21</v>
      </c>
      <c r="P34" s="59">
        <f>IF(O34,O34/$O$38,"")</f>
        <v>3.5290316645519987E-2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22</v>
      </c>
      <c r="C37" s="8">
        <f t="shared" si="24"/>
        <v>0.1116751269035533</v>
      </c>
      <c r="D37" s="13">
        <f t="shared" si="25"/>
        <v>746391.5</v>
      </c>
      <c r="E37" s="22">
        <f t="shared" si="26"/>
        <v>903133.71</v>
      </c>
      <c r="F37" s="21">
        <f t="shared" si="27"/>
        <v>0.67404900280967406</v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197</v>
      </c>
      <c r="M38" s="17">
        <f>SUM(M32:M37)</f>
        <v>1</v>
      </c>
      <c r="N38" s="85">
        <f>SUM(N32:N37)</f>
        <v>1107326.19</v>
      </c>
      <c r="O38" s="86">
        <f>SUM(O32:O37)</f>
        <v>1339863.58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171</v>
      </c>
      <c r="C39" s="8">
        <f t="shared" si="24"/>
        <v>0.86802030456852797</v>
      </c>
      <c r="D39" s="13">
        <f t="shared" si="25"/>
        <v>159373.69</v>
      </c>
      <c r="E39" s="23">
        <f t="shared" si="26"/>
        <v>192841.06</v>
      </c>
      <c r="F39" s="21">
        <f t="shared" si="27"/>
        <v>0.14392589132096567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197</v>
      </c>
      <c r="C41" s="17">
        <f>SUM(C32:C40)</f>
        <v>1</v>
      </c>
      <c r="D41" s="18">
        <f>SUM(D32:D40)</f>
        <v>1107326.19</v>
      </c>
      <c r="E41" s="18">
        <f>SUM(E32:E40)</f>
        <v>1339863.58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ht="15" x14ac:dyDescent="0.25">
      <c r="B44" s="26"/>
      <c r="H44" s="26"/>
      <c r="N44" s="26"/>
    </row>
    <row r="45" spans="1:33" s="25" customFormat="1" ht="15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33203125" defaultRowHeight="14.4" x14ac:dyDescent="0.3"/>
  <cols>
    <col min="1" max="1" width="26.33203125" style="27" customWidth="1"/>
    <col min="2" max="2" width="11.5546875" style="62" customWidth="1"/>
    <col min="3" max="3" width="10.5546875" style="27" customWidth="1"/>
    <col min="4" max="4" width="19.33203125" style="27" customWidth="1"/>
    <col min="5" max="5" width="18.332031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6640625" style="62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2</v>
      </c>
      <c r="H13" s="20">
        <f t="shared" ref="H13:H20" si="2">IF(G13,G13/$G$22,"")</f>
        <v>7.0422535211267607E-3</v>
      </c>
      <c r="I13" s="4">
        <v>87029.01</v>
      </c>
      <c r="J13" s="5">
        <v>105305.1</v>
      </c>
      <c r="K13" s="21">
        <f t="shared" ref="K13:K20" si="3">IF(J13,J13/$J$22,"")</f>
        <v>7.8023587677712905E-2</v>
      </c>
      <c r="L13" s="1">
        <v>2</v>
      </c>
      <c r="M13" s="20">
        <f>IF(L13,L13/$L$22,"")</f>
        <v>2.0408163265306121E-2</v>
      </c>
      <c r="N13" s="4">
        <v>76273.11</v>
      </c>
      <c r="O13" s="5">
        <v>92290.46</v>
      </c>
      <c r="P13" s="21">
        <f>IF(O13,O13/$O$22,"")</f>
        <v>0.48084331650919809</v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3.5211267605633804E-3</v>
      </c>
      <c r="I15" s="6">
        <v>5983.7</v>
      </c>
      <c r="J15" s="7">
        <v>7240.27</v>
      </c>
      <c r="K15" s="21">
        <f t="shared" si="3"/>
        <v>5.3645249959908339E-3</v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37</v>
      </c>
      <c r="H18" s="66">
        <f t="shared" si="2"/>
        <v>0.13028169014084506</v>
      </c>
      <c r="I18" s="69">
        <v>681312.56</v>
      </c>
      <c r="J18" s="70">
        <v>822645.2</v>
      </c>
      <c r="K18" s="67">
        <f t="shared" si="3"/>
        <v>0.60952157008397179</v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3.5211267605633804E-3</v>
      </c>
      <c r="I19" s="6">
        <v>148770.57</v>
      </c>
      <c r="J19" s="7">
        <v>180012.38</v>
      </c>
      <c r="K19" s="21">
        <f t="shared" si="3"/>
        <v>0.13337636746941764</v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243</v>
      </c>
      <c r="H20" s="66">
        <f t="shared" si="2"/>
        <v>0.85563380281690138</v>
      </c>
      <c r="I20" s="69">
        <v>200333.92</v>
      </c>
      <c r="J20" s="70">
        <v>234454.29</v>
      </c>
      <c r="K20" s="67">
        <f t="shared" si="3"/>
        <v>0.1737139497729068</v>
      </c>
      <c r="L20" s="68">
        <v>96</v>
      </c>
      <c r="M20" s="66">
        <f>IF(L20,L20/$L$22,"")</f>
        <v>0.97959183673469385</v>
      </c>
      <c r="N20" s="69">
        <v>82557.990000000005</v>
      </c>
      <c r="O20" s="70">
        <v>99644.12</v>
      </c>
      <c r="P20" s="67">
        <f>IF(O20,O20/$O$22,"")</f>
        <v>0.5191566834908018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284</v>
      </c>
      <c r="H22" s="17">
        <f t="shared" si="20"/>
        <v>1</v>
      </c>
      <c r="I22" s="18">
        <f t="shared" si="20"/>
        <v>1123429.76</v>
      </c>
      <c r="J22" s="18">
        <f t="shared" si="20"/>
        <v>1349657.24</v>
      </c>
      <c r="K22" s="19">
        <f t="shared" si="20"/>
        <v>0.99999999999999989</v>
      </c>
      <c r="L22" s="16">
        <f t="shared" si="20"/>
        <v>98</v>
      </c>
      <c r="M22" s="17">
        <f t="shared" si="20"/>
        <v>1</v>
      </c>
      <c r="N22" s="18">
        <f t="shared" si="20"/>
        <v>158831.1</v>
      </c>
      <c r="O22" s="18">
        <f t="shared" si="20"/>
        <v>191934.58000000002</v>
      </c>
      <c r="P22" s="19">
        <f t="shared" si="20"/>
        <v>0.99999999999999989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7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7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4</v>
      </c>
      <c r="C32" s="8">
        <f t="shared" ref="C32:C40" si="22">IF(B32,B32/$B$41,"")</f>
        <v>1.0471204188481676E-2</v>
      </c>
      <c r="D32" s="10">
        <f t="shared" ref="D32:D40" si="23">D13+I13+N13+S13+AC13+X13</f>
        <v>163302.12</v>
      </c>
      <c r="E32" s="11">
        <f t="shared" ref="E32:E40" si="24">E13+J13+O13+T13+AD13+Y13</f>
        <v>197595.56</v>
      </c>
      <c r="F32" s="21">
        <f t="shared" ref="F32:F40" si="25">IF(E32,E32/$E$41,"")</f>
        <v>0.12817631582917974</v>
      </c>
      <c r="J32" s="134" t="s">
        <v>3</v>
      </c>
      <c r="K32" s="135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0" t="s">
        <v>1</v>
      </c>
      <c r="K33" s="131"/>
      <c r="L33" s="60">
        <f>G22</f>
        <v>284</v>
      </c>
      <c r="M33" s="8">
        <f t="shared" si="26"/>
        <v>0.74345549738219896</v>
      </c>
      <c r="N33" s="61">
        <f>I22</f>
        <v>1123429.76</v>
      </c>
      <c r="O33" s="61">
        <f>J22</f>
        <v>1349657.24</v>
      </c>
      <c r="P33" s="59">
        <f t="shared" si="27"/>
        <v>0.87549584947849546</v>
      </c>
    </row>
    <row r="34" spans="1:33" ht="30" customHeight="1" x14ac:dyDescent="0.3">
      <c r="A34" s="43" t="s">
        <v>19</v>
      </c>
      <c r="B34" s="12">
        <f t="shared" si="21"/>
        <v>1</v>
      </c>
      <c r="C34" s="8">
        <f t="shared" si="22"/>
        <v>2.617801047120419E-3</v>
      </c>
      <c r="D34" s="13">
        <f t="shared" si="23"/>
        <v>5983.7</v>
      </c>
      <c r="E34" s="14">
        <f t="shared" si="24"/>
        <v>7240.27</v>
      </c>
      <c r="F34" s="21">
        <f t="shared" si="25"/>
        <v>4.696619368413619E-3</v>
      </c>
      <c r="G34" s="25"/>
      <c r="J34" s="130" t="s">
        <v>2</v>
      </c>
      <c r="K34" s="131"/>
      <c r="L34" s="60">
        <f>L22</f>
        <v>98</v>
      </c>
      <c r="M34" s="8">
        <f t="shared" si="26"/>
        <v>0.25654450261780104</v>
      </c>
      <c r="N34" s="61">
        <f>N22</f>
        <v>158831.1</v>
      </c>
      <c r="O34" s="61">
        <f>O22</f>
        <v>191934.58000000002</v>
      </c>
      <c r="P34" s="59">
        <f t="shared" si="27"/>
        <v>0.12450415052150446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37</v>
      </c>
      <c r="C37" s="8">
        <f t="shared" si="22"/>
        <v>9.6858638743455502E-2</v>
      </c>
      <c r="D37" s="13">
        <f t="shared" si="23"/>
        <v>681312.56</v>
      </c>
      <c r="E37" s="22">
        <f t="shared" si="24"/>
        <v>822645.2</v>
      </c>
      <c r="F37" s="21">
        <f t="shared" si="25"/>
        <v>0.53363360477613331</v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1</v>
      </c>
      <c r="C38" s="8">
        <f t="shared" si="22"/>
        <v>2.617801047120419E-3</v>
      </c>
      <c r="D38" s="13">
        <f t="shared" si="23"/>
        <v>148770.57</v>
      </c>
      <c r="E38" s="23">
        <f t="shared" si="24"/>
        <v>180012.38</v>
      </c>
      <c r="F38" s="21">
        <f t="shared" si="25"/>
        <v>0.11677045613799379</v>
      </c>
      <c r="G38" s="25"/>
      <c r="J38" s="132" t="s">
        <v>0</v>
      </c>
      <c r="K38" s="133"/>
      <c r="L38" s="84">
        <f>SUM(L32:L37)</f>
        <v>382</v>
      </c>
      <c r="M38" s="17">
        <f>SUM(M32:M37)</f>
        <v>1</v>
      </c>
      <c r="N38" s="85">
        <f>SUM(N32:N37)</f>
        <v>1282260.8600000001</v>
      </c>
      <c r="O38" s="86">
        <f>SUM(O32:O37)</f>
        <v>1541591.82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339</v>
      </c>
      <c r="C39" s="8">
        <f t="shared" si="22"/>
        <v>0.88743455497382195</v>
      </c>
      <c r="D39" s="13">
        <f t="shared" si="23"/>
        <v>282891.91000000003</v>
      </c>
      <c r="E39" s="23">
        <f t="shared" si="24"/>
        <v>334098.41000000003</v>
      </c>
      <c r="F39" s="21">
        <f t="shared" si="25"/>
        <v>0.21672300388827964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382</v>
      </c>
      <c r="C41" s="17">
        <f>SUM(C32:C40)</f>
        <v>1</v>
      </c>
      <c r="D41" s="18">
        <f>SUM(D32:D40)</f>
        <v>1282260.8600000003</v>
      </c>
      <c r="E41" s="18">
        <f>SUM(E32:E40)</f>
        <v>1541591.8199999998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6" zoomScale="85" zoomScaleNormal="85" workbookViewId="0">
      <selection activeCell="B8" sqref="B8"/>
    </sheetView>
  </sheetViews>
  <sheetFormatPr defaultColWidth="9.33203125" defaultRowHeight="14.4" x14ac:dyDescent="0.3"/>
  <cols>
    <col min="1" max="1" width="30.44140625" style="27" customWidth="1"/>
    <col min="2" max="2" width="11.33203125" style="62" customWidth="1"/>
    <col min="3" max="3" width="10.5546875" style="27" customWidth="1"/>
    <col min="4" max="4" width="19.3320312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664062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33203125" style="62" customWidth="1"/>
    <col min="15" max="15" width="19.5546875" style="27" customWidth="1"/>
    <col min="16" max="16" width="11.44140625" style="27" customWidth="1"/>
    <col min="17" max="17" width="9.33203125" style="27" customWidth="1"/>
    <col min="18" max="18" width="11" style="27" customWidth="1"/>
    <col min="19" max="19" width="18.6640625" style="27" customWidth="1"/>
    <col min="20" max="20" width="19.5546875" style="27" customWidth="1"/>
    <col min="21" max="21" width="11.3320312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33203125" style="27" customWidth="1"/>
    <col min="28" max="28" width="10.6640625" style="27" customWidth="1"/>
    <col min="29" max="29" width="18.33203125" style="27" customWidth="1"/>
    <col min="30" max="30" width="18.6640625" style="27" customWidth="1"/>
    <col min="31" max="31" width="10.6640625" style="27" customWidth="1"/>
    <col min="32" max="16384" width="9.3320312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5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5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4</v>
      </c>
      <c r="H13" s="20">
        <f t="shared" ref="H13:H21" si="2">IF(G13,G13/$G$22,"")</f>
        <v>5.0955414012738851E-3</v>
      </c>
      <c r="I13" s="10">
        <f>'1T'!I13+'2T'!I13+'3T'!I13+'4T'!I13</f>
        <v>221830.01</v>
      </c>
      <c r="J13" s="10">
        <f>'1T'!J13+'2T'!J13+'3T'!J13+'4T'!J13</f>
        <v>268414.31</v>
      </c>
      <c r="K13" s="21">
        <f t="shared" ref="K13:K21" si="3">IF(J13,J13/$J$22,"")</f>
        <v>4.6934854130849309E-2</v>
      </c>
      <c r="L13" s="9">
        <f>'1T'!L13+'2T'!L13+'3T'!L13+'4T'!L13</f>
        <v>4</v>
      </c>
      <c r="M13" s="20">
        <f t="shared" ref="M13:M21" si="4">IF(L13,L13/$L$22,"")</f>
        <v>1.2578616352201259E-2</v>
      </c>
      <c r="N13" s="10">
        <f>'1T'!N13+'2T'!N13+'3T'!N13+'4T'!N13</f>
        <v>206642.25</v>
      </c>
      <c r="O13" s="10">
        <f>'1T'!O13+'2T'!O13+'3T'!O13+'4T'!O13</f>
        <v>250037.16000000003</v>
      </c>
      <c r="P13" s="21">
        <f t="shared" ref="P13:P21" si="5">IF(O13,O13/$O$22,"")</f>
        <v>0.32050650352896204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1</v>
      </c>
      <c r="H14" s="20">
        <f t="shared" si="2"/>
        <v>1.2738853503184713E-3</v>
      </c>
      <c r="I14" s="13">
        <f>'1T'!I14+'2T'!I14+'3T'!I14+'4T'!I14</f>
        <v>43320</v>
      </c>
      <c r="J14" s="13">
        <f>'1T'!J14+'2T'!J14+'3T'!J14+'4T'!J14</f>
        <v>52417.2</v>
      </c>
      <c r="K14" s="21">
        <f t="shared" si="3"/>
        <v>9.1656575088994111E-3</v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2</v>
      </c>
      <c r="H15" s="20">
        <f t="shared" si="2"/>
        <v>2.5477707006369425E-3</v>
      </c>
      <c r="I15" s="13">
        <f>'1T'!I15+'2T'!I15+'3T'!I15+'4T'!I15</f>
        <v>29423.7</v>
      </c>
      <c r="J15" s="13">
        <f>'1T'!J15+'2T'!J15+'3T'!J15+'4T'!J15</f>
        <v>35602.67</v>
      </c>
      <c r="K15" s="21">
        <f t="shared" si="3"/>
        <v>6.2254733107141892E-3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142</v>
      </c>
      <c r="H18" s="20">
        <f t="shared" si="2"/>
        <v>0.18089171974522292</v>
      </c>
      <c r="I18" s="13">
        <f>'1T'!I18+'2T'!I18+'3T'!I18+'4T'!I18</f>
        <v>3654585.88</v>
      </c>
      <c r="J18" s="13">
        <f>'1T'!J18+'2T'!J18+'3T'!J18+'4T'!J18</f>
        <v>4420242.92</v>
      </c>
      <c r="K18" s="21">
        <f t="shared" si="3"/>
        <v>0.77292248939007546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1</v>
      </c>
      <c r="H19" s="20">
        <f t="shared" si="2"/>
        <v>1.2738853503184713E-3</v>
      </c>
      <c r="I19" s="13">
        <f>'1T'!I19+'2T'!I19+'3T'!I19+'4T'!I19</f>
        <v>148770.57</v>
      </c>
      <c r="J19" s="13">
        <f>'1T'!J19+'2T'!J19+'3T'!J19+'4T'!J19</f>
        <v>180012.38</v>
      </c>
      <c r="K19" s="21">
        <f t="shared" si="3"/>
        <v>3.1476916402285018E-2</v>
      </c>
      <c r="L19" s="9">
        <f>'1T'!L19+'2T'!L19+'3T'!L19+'4T'!L19</f>
        <v>2</v>
      </c>
      <c r="M19" s="20">
        <f t="shared" si="4"/>
        <v>6.2893081761006293E-3</v>
      </c>
      <c r="N19" s="13">
        <f>'1T'!N19+'2T'!N19+'3T'!N19+'4T'!N19</f>
        <v>146570.88</v>
      </c>
      <c r="O19" s="13">
        <f>'1T'!O19+'2T'!O19+'3T'!O19+'4T'!O19</f>
        <v>177350.7648</v>
      </c>
      <c r="P19" s="21">
        <f t="shared" si="5"/>
        <v>0.22733450309640102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635</v>
      </c>
      <c r="H20" s="20">
        <f t="shared" si="2"/>
        <v>0.80891719745222934</v>
      </c>
      <c r="I20" s="13">
        <f>'1T'!I20+'2T'!I20+'3T'!I20+'4T'!I20</f>
        <v>637955.34000000008</v>
      </c>
      <c r="J20" s="13">
        <f>'1T'!J20+'2T'!J20+'3T'!J20+'4T'!J20</f>
        <v>762180.1100000001</v>
      </c>
      <c r="K20" s="21">
        <f t="shared" si="3"/>
        <v>0.13327460925717666</v>
      </c>
      <c r="L20" s="9">
        <f>'1T'!L20+'2T'!L20+'3T'!L20+'4T'!L20</f>
        <v>312</v>
      </c>
      <c r="M20" s="20">
        <f t="shared" si="4"/>
        <v>0.98113207547169812</v>
      </c>
      <c r="N20" s="13">
        <f>'1T'!N20+'2T'!N20+'3T'!N20+'4T'!N20</f>
        <v>291731.85000000003</v>
      </c>
      <c r="O20" s="13">
        <f>'1T'!O20+'2T'!O20+'3T'!O20+'4T'!O20</f>
        <v>352743.39</v>
      </c>
      <c r="P20" s="21">
        <f t="shared" si="5"/>
        <v>0.45215899337463694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785</v>
      </c>
      <c r="H22" s="17">
        <f t="shared" si="12"/>
        <v>1</v>
      </c>
      <c r="I22" s="18">
        <f t="shared" si="12"/>
        <v>4735885.5</v>
      </c>
      <c r="J22" s="18">
        <f t="shared" si="12"/>
        <v>5718869.5899999999</v>
      </c>
      <c r="K22" s="19">
        <f t="shared" si="12"/>
        <v>1</v>
      </c>
      <c r="L22" s="16">
        <f t="shared" si="12"/>
        <v>318</v>
      </c>
      <c r="M22" s="17">
        <f t="shared" si="12"/>
        <v>1</v>
      </c>
      <c r="N22" s="18">
        <f t="shared" si="12"/>
        <v>644944.98</v>
      </c>
      <c r="O22" s="18">
        <f t="shared" si="12"/>
        <v>780131.31480000005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7" customHeight="1" x14ac:dyDescent="0.25">
      <c r="B23" s="26"/>
      <c r="H23" s="26"/>
      <c r="N23" s="26"/>
    </row>
    <row r="24" spans="1:31" s="48" customFormat="1" ht="48" customHeight="1" x14ac:dyDescent="0.3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5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5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5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200000000000003" customHeight="1" thickBot="1" x14ac:dyDescent="0.35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7" customHeight="1" x14ac:dyDescent="0.25">
      <c r="A31" s="41" t="s">
        <v>25</v>
      </c>
      <c r="B31" s="9">
        <f t="shared" ref="B31:B38" si="13">B13+G13+L13+Q13+V13+AA13</f>
        <v>8</v>
      </c>
      <c r="C31" s="8">
        <f t="shared" ref="C31:C37" si="14">IF(B31,B31/$B$40,"")</f>
        <v>7.2529465095194923E-3</v>
      </c>
      <c r="D31" s="10">
        <f t="shared" ref="D31:E38" si="15">D13+I13+N13+S13+X13+AC13</f>
        <v>428472.26</v>
      </c>
      <c r="E31" s="11">
        <f t="shared" si="15"/>
        <v>518451.47000000003</v>
      </c>
      <c r="F31" s="21">
        <f t="shared" ref="F31:F37" si="16">IF(E31,E31/$E$40,"")</f>
        <v>7.9774026437984452E-2</v>
      </c>
      <c r="J31" s="134" t="s">
        <v>3</v>
      </c>
      <c r="K31" s="135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25">
      <c r="A32" s="43" t="s">
        <v>18</v>
      </c>
      <c r="B32" s="12">
        <f t="shared" si="13"/>
        <v>1</v>
      </c>
      <c r="C32" s="8">
        <f t="shared" si="14"/>
        <v>9.0661831368993653E-4</v>
      </c>
      <c r="D32" s="13">
        <f t="shared" si="15"/>
        <v>43320</v>
      </c>
      <c r="E32" s="14">
        <f t="shared" si="15"/>
        <v>52417.2</v>
      </c>
      <c r="F32" s="21">
        <f t="shared" si="16"/>
        <v>8.0654243271894247E-3</v>
      </c>
      <c r="J32" s="130" t="s">
        <v>1</v>
      </c>
      <c r="K32" s="131"/>
      <c r="L32" s="60">
        <f>G22</f>
        <v>785</v>
      </c>
      <c r="M32" s="8">
        <f t="shared" si="17"/>
        <v>0.71169537624660018</v>
      </c>
      <c r="N32" s="61">
        <f>I22</f>
        <v>4735885.5</v>
      </c>
      <c r="O32" s="61">
        <f>J22</f>
        <v>5718869.5899999999</v>
      </c>
      <c r="P32" s="59">
        <f t="shared" si="18"/>
        <v>0.87996134694737238</v>
      </c>
    </row>
    <row r="33" spans="1:33" s="25" customFormat="1" ht="30" customHeight="1" x14ac:dyDescent="0.25">
      <c r="A33" s="43" t="s">
        <v>19</v>
      </c>
      <c r="B33" s="12">
        <f t="shared" si="13"/>
        <v>2</v>
      </c>
      <c r="C33" s="8">
        <f t="shared" si="14"/>
        <v>1.8132366273798731E-3</v>
      </c>
      <c r="D33" s="13">
        <f t="shared" si="15"/>
        <v>29423.7</v>
      </c>
      <c r="E33" s="14">
        <f t="shared" si="15"/>
        <v>35602.67</v>
      </c>
      <c r="F33" s="21">
        <f t="shared" si="16"/>
        <v>5.4781758798809763E-3</v>
      </c>
      <c r="J33" s="130" t="s">
        <v>2</v>
      </c>
      <c r="K33" s="131"/>
      <c r="L33" s="60">
        <f>L22</f>
        <v>318</v>
      </c>
      <c r="M33" s="8">
        <f t="shared" si="17"/>
        <v>0.28830462375339982</v>
      </c>
      <c r="N33" s="61">
        <f>N22</f>
        <v>644944.98</v>
      </c>
      <c r="O33" s="61">
        <f>O22</f>
        <v>780131.31480000005</v>
      </c>
      <c r="P33" s="59">
        <f t="shared" si="18"/>
        <v>0.12003865305262761</v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142</v>
      </c>
      <c r="C36" s="8">
        <f t="shared" si="14"/>
        <v>0.12873980054397099</v>
      </c>
      <c r="D36" s="13">
        <f t="shared" si="15"/>
        <v>3654585.88</v>
      </c>
      <c r="E36" s="22">
        <f t="shared" si="15"/>
        <v>4420242.92</v>
      </c>
      <c r="F36" s="21">
        <f t="shared" si="16"/>
        <v>0.68014191484960695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3</v>
      </c>
      <c r="C37" s="8">
        <f t="shared" si="14"/>
        <v>2.7198549410698096E-3</v>
      </c>
      <c r="D37" s="13">
        <f t="shared" si="15"/>
        <v>295341.45</v>
      </c>
      <c r="E37" s="23">
        <f t="shared" si="15"/>
        <v>357363.14480000001</v>
      </c>
      <c r="F37" s="21">
        <f t="shared" si="16"/>
        <v>5.4987397299184941E-2</v>
      </c>
      <c r="G37" s="25"/>
      <c r="H37" s="25"/>
      <c r="I37" s="25"/>
      <c r="J37" s="132" t="s">
        <v>0</v>
      </c>
      <c r="K37" s="133"/>
      <c r="L37" s="84">
        <f>SUM(L31:L36)</f>
        <v>1103</v>
      </c>
      <c r="M37" s="17">
        <f>SUM(M31:M36)</f>
        <v>1</v>
      </c>
      <c r="N37" s="85">
        <f>SUM(N31:N36)</f>
        <v>5380830.4800000004</v>
      </c>
      <c r="O37" s="86">
        <f>SUM(O31:O36)</f>
        <v>6499000.9047999997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947</v>
      </c>
      <c r="C38" s="8">
        <f>IF(B38,B38/$B$40,"")</f>
        <v>0.85856754306436989</v>
      </c>
      <c r="D38" s="13">
        <f t="shared" si="15"/>
        <v>929687.19000000018</v>
      </c>
      <c r="E38" s="23">
        <f t="shared" si="15"/>
        <v>1114923.5</v>
      </c>
      <c r="F38" s="21">
        <f>IF(E38,E38/$E$40,"")</f>
        <v>0.1715530612061533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1103</v>
      </c>
      <c r="C40" s="17">
        <f>SUM(C31:C39)</f>
        <v>1</v>
      </c>
      <c r="D40" s="18">
        <f>SUM(D31:D39)</f>
        <v>5380830.4800000004</v>
      </c>
      <c r="E40" s="18">
        <f>SUM(E31:E39)</f>
        <v>6499000.9047999997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2019-06-05T07:49:14Z</cp:lastPrinted>
  <dcterms:created xsi:type="dcterms:W3CDTF">2016-02-03T12:33:15Z</dcterms:created>
  <dcterms:modified xsi:type="dcterms:W3CDTF">2020-07-01T15:44:41Z</dcterms:modified>
</cp:coreProperties>
</file>