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state="hidden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</workbook>
</file>

<file path=xl/calcChain.xml><?xml version="1.0" encoding="utf-8"?>
<calcChain xmlns="http://schemas.openxmlformats.org/spreadsheetml/2006/main">
  <c r="C13" i="4" l="1"/>
  <c r="C13" i="1"/>
  <c r="B16" i="7"/>
  <c r="D16" i="7"/>
  <c r="J22" i="7"/>
  <c r="E22" i="7"/>
  <c r="O22" i="7"/>
  <c r="T22" i="7"/>
  <c r="Y22" i="7"/>
  <c r="AD22" i="7"/>
  <c r="E13" i="7"/>
  <c r="J13" i="7"/>
  <c r="O13" i="7"/>
  <c r="P13" i="7" s="1"/>
  <c r="T13" i="7"/>
  <c r="Y13" i="7"/>
  <c r="Z13" i="7" s="1"/>
  <c r="AD13" i="7"/>
  <c r="AE13" i="7" s="1"/>
  <c r="E20" i="7"/>
  <c r="J20" i="7"/>
  <c r="O20" i="7"/>
  <c r="AD20" i="7"/>
  <c r="T20" i="7"/>
  <c r="Y20" i="7"/>
  <c r="Z20" i="7" s="1"/>
  <c r="E21" i="7"/>
  <c r="J21" i="7"/>
  <c r="K21" i="7" s="1"/>
  <c r="O21" i="7"/>
  <c r="AD21" i="7"/>
  <c r="T21" i="7"/>
  <c r="U21" i="7" s="1"/>
  <c r="Y21" i="7"/>
  <c r="J14" i="7"/>
  <c r="E33" i="7" s="1"/>
  <c r="O14" i="7"/>
  <c r="P14" i="7" s="1"/>
  <c r="E14" i="7"/>
  <c r="T14" i="7"/>
  <c r="Y14" i="7"/>
  <c r="AD14" i="7"/>
  <c r="J15" i="7"/>
  <c r="O15" i="7"/>
  <c r="E15" i="7"/>
  <c r="T15" i="7"/>
  <c r="Y15" i="7"/>
  <c r="AD15" i="7"/>
  <c r="J16" i="7"/>
  <c r="O16" i="7"/>
  <c r="P16" i="7" s="1"/>
  <c r="E16" i="7"/>
  <c r="T16" i="7"/>
  <c r="Y16" i="7"/>
  <c r="AD16" i="7"/>
  <c r="AE16" i="7" s="1"/>
  <c r="J17" i="7"/>
  <c r="O17" i="7"/>
  <c r="P17" i="7" s="1"/>
  <c r="E17" i="7"/>
  <c r="F17" i="7" s="1"/>
  <c r="T17" i="7"/>
  <c r="Y17" i="7"/>
  <c r="AD17" i="7"/>
  <c r="J18" i="7"/>
  <c r="E37" i="7" s="1"/>
  <c r="O18" i="7"/>
  <c r="P18" i="7" s="1"/>
  <c r="AD18" i="7"/>
  <c r="E18" i="7"/>
  <c r="T18" i="7"/>
  <c r="U18" i="7" s="1"/>
  <c r="Y18" i="7"/>
  <c r="Z18" i="7" s="1"/>
  <c r="J19" i="7"/>
  <c r="O19" i="7"/>
  <c r="P19" i="7" s="1"/>
  <c r="AD19" i="7"/>
  <c r="AE19" i="7" s="1"/>
  <c r="E19" i="7"/>
  <c r="T19" i="7"/>
  <c r="Y19" i="7"/>
  <c r="I22" i="7"/>
  <c r="D22" i="7"/>
  <c r="N22" i="7"/>
  <c r="S22" i="7"/>
  <c r="X22" i="7"/>
  <c r="AC22" i="7"/>
  <c r="D41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D34" i="7" s="1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2" i="7"/>
  <c r="H22" i="7" s="1"/>
  <c r="B22" i="7"/>
  <c r="C22" i="7" s="1"/>
  <c r="L22" i="7"/>
  <c r="Q22" i="7"/>
  <c r="V22" i="7"/>
  <c r="AA22" i="7"/>
  <c r="AB22" i="7" s="1"/>
  <c r="G16" i="7"/>
  <c r="L16" i="7"/>
  <c r="Q16" i="7"/>
  <c r="V16" i="7"/>
  <c r="AA16" i="7"/>
  <c r="AB16" i="7" s="1"/>
  <c r="B13" i="7"/>
  <c r="G13" i="7"/>
  <c r="L13" i="7"/>
  <c r="Q13" i="7"/>
  <c r="V13" i="7"/>
  <c r="AA13" i="7"/>
  <c r="B20" i="7"/>
  <c r="G20" i="7"/>
  <c r="L20" i="7"/>
  <c r="AA20" i="7"/>
  <c r="AB20" i="7" s="1"/>
  <c r="Q20" i="7"/>
  <c r="R20" i="7" s="1"/>
  <c r="V20" i="7"/>
  <c r="B21" i="7"/>
  <c r="G21" i="7"/>
  <c r="L21" i="7"/>
  <c r="AA21" i="7"/>
  <c r="Q21" i="7"/>
  <c r="V21" i="7"/>
  <c r="W21" i="7" s="1"/>
  <c r="B40" i="7"/>
  <c r="G14" i="7"/>
  <c r="L14" i="7"/>
  <c r="B14" i="7"/>
  <c r="Q14" i="7"/>
  <c r="V14" i="7"/>
  <c r="AA14" i="7"/>
  <c r="G15" i="7"/>
  <c r="L15" i="7"/>
  <c r="B15" i="7"/>
  <c r="C15" i="7" s="1"/>
  <c r="Q15" i="7"/>
  <c r="V15" i="7"/>
  <c r="AA15" i="7"/>
  <c r="AB15" i="7" s="1"/>
  <c r="G17" i="7"/>
  <c r="L17" i="7"/>
  <c r="M17" i="7" s="1"/>
  <c r="B17" i="7"/>
  <c r="Q17" i="7"/>
  <c r="R17" i="7" s="1"/>
  <c r="V17" i="7"/>
  <c r="W17" i="7" s="1"/>
  <c r="AA17" i="7"/>
  <c r="AB17" i="7" s="1"/>
  <c r="G18" i="7"/>
  <c r="B37" i="7" s="1"/>
  <c r="L18" i="7"/>
  <c r="AA18" i="7"/>
  <c r="AB18" i="7" s="1"/>
  <c r="B18" i="7"/>
  <c r="Q18" i="7"/>
  <c r="V18" i="7"/>
  <c r="W18" i="7" s="1"/>
  <c r="G19" i="7"/>
  <c r="L19" i="7"/>
  <c r="M19" i="7" s="1"/>
  <c r="AA19" i="7"/>
  <c r="AB19" i="7" s="1"/>
  <c r="B19" i="7"/>
  <c r="Q19" i="7"/>
  <c r="V19" i="7"/>
  <c r="AC23" i="7"/>
  <c r="N36" i="7" s="1"/>
  <c r="AE22" i="7"/>
  <c r="AE21" i="7"/>
  <c r="AB21" i="7"/>
  <c r="AE20" i="7"/>
  <c r="AE18" i="7"/>
  <c r="AE15" i="7"/>
  <c r="AE14" i="7"/>
  <c r="AB14" i="7"/>
  <c r="Z22" i="7"/>
  <c r="W22" i="7"/>
  <c r="Z21" i="7"/>
  <c r="W20" i="7"/>
  <c r="Z19" i="7"/>
  <c r="W19" i="7"/>
  <c r="Z17" i="7"/>
  <c r="W16" i="7"/>
  <c r="Z15" i="7"/>
  <c r="Z14" i="7"/>
  <c r="W14" i="7"/>
  <c r="U22" i="7"/>
  <c r="R21" i="7"/>
  <c r="U20" i="7"/>
  <c r="U19" i="7"/>
  <c r="R19" i="7"/>
  <c r="R18" i="7"/>
  <c r="U17" i="7"/>
  <c r="U16" i="7"/>
  <c r="R16" i="7"/>
  <c r="R15" i="7"/>
  <c r="U14" i="7"/>
  <c r="M22" i="7"/>
  <c r="M18" i="7"/>
  <c r="M16" i="7"/>
  <c r="P15" i="7"/>
  <c r="M15" i="7"/>
  <c r="M14" i="7"/>
  <c r="AB13" i="7"/>
  <c r="AB23" i="7" s="1"/>
  <c r="W13" i="7"/>
  <c r="U13" i="7"/>
  <c r="R13" i="7"/>
  <c r="K17" i="7"/>
  <c r="K22" i="7"/>
  <c r="H17" i="7"/>
  <c r="H18" i="7"/>
  <c r="H21" i="7"/>
  <c r="F15" i="7"/>
  <c r="F16" i="7"/>
  <c r="F22" i="7"/>
  <c r="C16" i="7"/>
  <c r="C17" i="7"/>
  <c r="C21" i="7"/>
  <c r="J23" i="6"/>
  <c r="O34" i="6" s="1"/>
  <c r="E23" i="6"/>
  <c r="O33" i="6" s="1"/>
  <c r="O23" i="6"/>
  <c r="O35" i="6" s="1"/>
  <c r="Y23" i="6"/>
  <c r="O37" i="6" s="1"/>
  <c r="P37" i="6" s="1"/>
  <c r="T23" i="6"/>
  <c r="O36" i="6" s="1"/>
  <c r="AD23" i="6"/>
  <c r="O38" i="6"/>
  <c r="P38" i="6" s="1"/>
  <c r="P36" i="6"/>
  <c r="I23" i="6"/>
  <c r="N34" i="6" s="1"/>
  <c r="D23" i="6"/>
  <c r="N33" i="6" s="1"/>
  <c r="N23" i="6"/>
  <c r="N35" i="6" s="1"/>
  <c r="X23" i="6"/>
  <c r="N37" i="6"/>
  <c r="S23" i="6"/>
  <c r="N36" i="6" s="1"/>
  <c r="AC23" i="6"/>
  <c r="N38" i="6" s="1"/>
  <c r="G23" i="6"/>
  <c r="H20" i="6" s="1"/>
  <c r="B23" i="6"/>
  <c r="L33" i="6" s="1"/>
  <c r="L23" i="6"/>
  <c r="L35" i="6" s="1"/>
  <c r="V23" i="6"/>
  <c r="L37" i="6" s="1"/>
  <c r="M37" i="6" s="1"/>
  <c r="Q23" i="6"/>
  <c r="L36" i="6"/>
  <c r="M36" i="6" s="1"/>
  <c r="AA23" i="6"/>
  <c r="L38" i="6" s="1"/>
  <c r="M38" i="6" s="1"/>
  <c r="E42" i="6"/>
  <c r="E33" i="6"/>
  <c r="E34" i="6"/>
  <c r="E35" i="6"/>
  <c r="E36" i="6"/>
  <c r="E37" i="6"/>
  <c r="E38" i="6"/>
  <c r="F38" i="6" s="1"/>
  <c r="E39" i="6"/>
  <c r="F39" i="6" s="1"/>
  <c r="E40" i="6"/>
  <c r="E41" i="6"/>
  <c r="F36" i="6"/>
  <c r="F37" i="6"/>
  <c r="F42" i="6"/>
  <c r="D42" i="6"/>
  <c r="D33" i="6"/>
  <c r="D34" i="6"/>
  <c r="D35" i="6"/>
  <c r="D36" i="6"/>
  <c r="D37" i="6"/>
  <c r="D38" i="6"/>
  <c r="D39" i="6"/>
  <c r="D40" i="6"/>
  <c r="D41" i="6"/>
  <c r="B42" i="6"/>
  <c r="B41" i="6"/>
  <c r="B33" i="6"/>
  <c r="B34" i="6"/>
  <c r="B35" i="6"/>
  <c r="B36" i="6"/>
  <c r="B37" i="6"/>
  <c r="C37" i="6" s="1"/>
  <c r="B38" i="6"/>
  <c r="B39" i="6"/>
  <c r="C39" i="6" s="1"/>
  <c r="B40" i="6"/>
  <c r="C35" i="6"/>
  <c r="C36" i="6"/>
  <c r="C38" i="6"/>
  <c r="C42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17" i="6"/>
  <c r="AB18" i="6"/>
  <c r="AB19" i="6"/>
  <c r="AB20" i="6"/>
  <c r="AB21" i="6"/>
  <c r="AB22" i="6"/>
  <c r="Z13" i="6"/>
  <c r="Z14" i="6"/>
  <c r="Z15" i="6"/>
  <c r="Z16" i="6"/>
  <c r="Z23" i="6" s="1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R22" i="6"/>
  <c r="P13" i="6"/>
  <c r="P14" i="6"/>
  <c r="P15" i="6"/>
  <c r="P16" i="6"/>
  <c r="P18" i="6"/>
  <c r="P19" i="6"/>
  <c r="P20" i="6"/>
  <c r="P22" i="6"/>
  <c r="M13" i="6"/>
  <c r="M14" i="6"/>
  <c r="M15" i="6"/>
  <c r="M16" i="6"/>
  <c r="M18" i="6"/>
  <c r="M19" i="6"/>
  <c r="M20" i="6"/>
  <c r="M21" i="6"/>
  <c r="M22" i="6"/>
  <c r="K13" i="6"/>
  <c r="K14" i="6"/>
  <c r="K15" i="6"/>
  <c r="K16" i="6"/>
  <c r="K17" i="6"/>
  <c r="K18" i="6"/>
  <c r="K19" i="6"/>
  <c r="K20" i="6"/>
  <c r="K21" i="6"/>
  <c r="K22" i="6"/>
  <c r="H13" i="6"/>
  <c r="H14" i="6"/>
  <c r="H15" i="6"/>
  <c r="H16" i="6"/>
  <c r="H17" i="6"/>
  <c r="H18" i="6"/>
  <c r="H19" i="6"/>
  <c r="H21" i="6"/>
  <c r="H22" i="6"/>
  <c r="F13" i="6"/>
  <c r="F15" i="6"/>
  <c r="F16" i="6"/>
  <c r="F17" i="6"/>
  <c r="F18" i="6"/>
  <c r="F19" i="6"/>
  <c r="F21" i="6"/>
  <c r="F22" i="6"/>
  <c r="C15" i="6"/>
  <c r="C16" i="6"/>
  <c r="C17" i="6"/>
  <c r="C18" i="6"/>
  <c r="C19" i="6"/>
  <c r="C21" i="6"/>
  <c r="C22" i="6"/>
  <c r="AD23" i="5"/>
  <c r="O38" i="5" s="1"/>
  <c r="P38" i="5" s="1"/>
  <c r="AC23" i="5"/>
  <c r="N38" i="5" s="1"/>
  <c r="AA23" i="5"/>
  <c r="L38" i="5"/>
  <c r="M38" i="5" s="1"/>
  <c r="E23" i="5"/>
  <c r="O33" i="5" s="1"/>
  <c r="J23" i="5"/>
  <c r="O34" i="5" s="1"/>
  <c r="O23" i="5"/>
  <c r="O35" i="5"/>
  <c r="T23" i="5"/>
  <c r="O36" i="5" s="1"/>
  <c r="P36" i="5" s="1"/>
  <c r="Y23" i="5"/>
  <c r="O37" i="5"/>
  <c r="P37" i="5" s="1"/>
  <c r="D23" i="5"/>
  <c r="N33" i="5" s="1"/>
  <c r="I23" i="5"/>
  <c r="N34" i="5" s="1"/>
  <c r="N23" i="5"/>
  <c r="N35" i="5" s="1"/>
  <c r="S23" i="5"/>
  <c r="N36" i="5" s="1"/>
  <c r="X23" i="5"/>
  <c r="N37" i="5"/>
  <c r="B23" i="5"/>
  <c r="L33" i="5" s="1"/>
  <c r="G23" i="5"/>
  <c r="L34" i="5" s="1"/>
  <c r="L23" i="5"/>
  <c r="M20" i="5" s="1"/>
  <c r="L35" i="5"/>
  <c r="Q23" i="5"/>
  <c r="L36" i="5" s="1"/>
  <c r="V23" i="5"/>
  <c r="L37" i="5"/>
  <c r="M37" i="5" s="1"/>
  <c r="M36" i="5"/>
  <c r="E33" i="5"/>
  <c r="E34" i="5"/>
  <c r="E35" i="5"/>
  <c r="E40" i="5"/>
  <c r="E41" i="5"/>
  <c r="F41" i="5" s="1"/>
  <c r="E38" i="5"/>
  <c r="F38" i="5" s="1"/>
  <c r="E39" i="5"/>
  <c r="F39" i="5" s="1"/>
  <c r="E42" i="5"/>
  <c r="F42" i="5" s="1"/>
  <c r="E36" i="5"/>
  <c r="F36" i="5" s="1"/>
  <c r="E37" i="5"/>
  <c r="F37" i="5" s="1"/>
  <c r="F35" i="5"/>
  <c r="D33" i="5"/>
  <c r="D34" i="5"/>
  <c r="D35" i="5"/>
  <c r="D40" i="5"/>
  <c r="D41" i="5"/>
  <c r="D38" i="5"/>
  <c r="D39" i="5"/>
  <c r="D42" i="5"/>
  <c r="D36" i="5"/>
  <c r="D37" i="5"/>
  <c r="B33" i="5"/>
  <c r="B34" i="5"/>
  <c r="B35" i="5"/>
  <c r="C35" i="5" s="1"/>
  <c r="B40" i="5"/>
  <c r="B41" i="5"/>
  <c r="C41" i="5" s="1"/>
  <c r="B42" i="5"/>
  <c r="B38" i="5"/>
  <c r="C38" i="5" s="1"/>
  <c r="B39" i="5"/>
  <c r="C39" i="5" s="1"/>
  <c r="B36" i="5"/>
  <c r="C36" i="5" s="1"/>
  <c r="B37" i="5"/>
  <c r="C37" i="5"/>
  <c r="C42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8" i="5"/>
  <c r="Z19" i="5"/>
  <c r="Z20" i="5"/>
  <c r="Z21" i="5"/>
  <c r="W13" i="5"/>
  <c r="W14" i="5"/>
  <c r="W15" i="5"/>
  <c r="W16" i="5"/>
  <c r="W17" i="5"/>
  <c r="W18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6" i="5"/>
  <c r="R17" i="5"/>
  <c r="R18" i="5"/>
  <c r="R19" i="5"/>
  <c r="R20" i="5"/>
  <c r="R21" i="5"/>
  <c r="P13" i="5"/>
  <c r="P14" i="5"/>
  <c r="P15" i="5"/>
  <c r="P16" i="5"/>
  <c r="P17" i="5"/>
  <c r="P18" i="5"/>
  <c r="P19" i="5"/>
  <c r="P20" i="5"/>
  <c r="P21" i="5"/>
  <c r="M13" i="5"/>
  <c r="M14" i="5"/>
  <c r="M15" i="5"/>
  <c r="M16" i="5"/>
  <c r="M17" i="5"/>
  <c r="M18" i="5"/>
  <c r="M19" i="5"/>
  <c r="M21" i="5"/>
  <c r="K15" i="5"/>
  <c r="K16" i="5"/>
  <c r="K17" i="5"/>
  <c r="K18" i="5"/>
  <c r="K19" i="5"/>
  <c r="K21" i="5"/>
  <c r="H15" i="5"/>
  <c r="H16" i="5"/>
  <c r="H17" i="5"/>
  <c r="H18" i="5"/>
  <c r="H19" i="5"/>
  <c r="H21" i="5"/>
  <c r="F13" i="5"/>
  <c r="F14" i="5"/>
  <c r="F15" i="5"/>
  <c r="F16" i="5"/>
  <c r="F17" i="5"/>
  <c r="F18" i="5"/>
  <c r="F19" i="5"/>
  <c r="F21" i="5"/>
  <c r="C13" i="5"/>
  <c r="C14" i="5"/>
  <c r="C15" i="5"/>
  <c r="C16" i="5"/>
  <c r="C17" i="5"/>
  <c r="C18" i="5"/>
  <c r="C19" i="5"/>
  <c r="C20" i="5"/>
  <c r="C21" i="5"/>
  <c r="E42" i="4"/>
  <c r="F42" i="4" s="1"/>
  <c r="E33" i="4"/>
  <c r="E34" i="4"/>
  <c r="F34" i="4" s="1"/>
  <c r="E35" i="4"/>
  <c r="E36" i="4"/>
  <c r="E37" i="4"/>
  <c r="E38" i="4"/>
  <c r="E39" i="4"/>
  <c r="E40" i="4"/>
  <c r="E41" i="4"/>
  <c r="D42" i="4"/>
  <c r="B42" i="4"/>
  <c r="C42" i="4" s="1"/>
  <c r="B41" i="4"/>
  <c r="B33" i="4"/>
  <c r="B34" i="4"/>
  <c r="B35" i="4"/>
  <c r="B36" i="4"/>
  <c r="C36" i="4" s="1"/>
  <c r="B37" i="4"/>
  <c r="B38" i="4"/>
  <c r="B39" i="4"/>
  <c r="C39" i="4" s="1"/>
  <c r="B40" i="4"/>
  <c r="AE13" i="4"/>
  <c r="AE14" i="4"/>
  <c r="AE15" i="4"/>
  <c r="AE16" i="4"/>
  <c r="AE17" i="4"/>
  <c r="AE18" i="4"/>
  <c r="AE19" i="4"/>
  <c r="AE20" i="4"/>
  <c r="AE21" i="4"/>
  <c r="AE22" i="4"/>
  <c r="AD23" i="4"/>
  <c r="O38" i="4" s="1"/>
  <c r="P38" i="4" s="1"/>
  <c r="AC23" i="4"/>
  <c r="AB13" i="4"/>
  <c r="AB14" i="4"/>
  <c r="AB15" i="4"/>
  <c r="AB16" i="4"/>
  <c r="AB17" i="4"/>
  <c r="AB18" i="4"/>
  <c r="AB19" i="4"/>
  <c r="AB20" i="4"/>
  <c r="AB21" i="4"/>
  <c r="AB22" i="4"/>
  <c r="AA23" i="4"/>
  <c r="L38" i="4" s="1"/>
  <c r="M38" i="4" s="1"/>
  <c r="Z13" i="4"/>
  <c r="Z14" i="4"/>
  <c r="Z15" i="4"/>
  <c r="Z16" i="4"/>
  <c r="Z17" i="4"/>
  <c r="Z18" i="4"/>
  <c r="Z19" i="4"/>
  <c r="Y23" i="4"/>
  <c r="Z20" i="4"/>
  <c r="Z21" i="4"/>
  <c r="Z22" i="4"/>
  <c r="X23" i="4"/>
  <c r="N37" i="4" s="1"/>
  <c r="W13" i="4"/>
  <c r="W23" i="4" s="1"/>
  <c r="W14" i="4"/>
  <c r="W15" i="4"/>
  <c r="W16" i="4"/>
  <c r="W17" i="4"/>
  <c r="W18" i="4"/>
  <c r="W19" i="4"/>
  <c r="V23" i="4"/>
  <c r="L37" i="4" s="1"/>
  <c r="W20" i="4"/>
  <c r="W21" i="4"/>
  <c r="W22" i="4"/>
  <c r="T23" i="4"/>
  <c r="O36" i="4" s="1"/>
  <c r="P36" i="4" s="1"/>
  <c r="U13" i="4"/>
  <c r="U14" i="4"/>
  <c r="U15" i="4"/>
  <c r="U16" i="4"/>
  <c r="U23" i="4" s="1"/>
  <c r="U17" i="4"/>
  <c r="U18" i="4"/>
  <c r="U19" i="4"/>
  <c r="U20" i="4"/>
  <c r="U21" i="4"/>
  <c r="U22" i="4"/>
  <c r="S23" i="4"/>
  <c r="N36" i="4" s="1"/>
  <c r="Q23" i="4"/>
  <c r="R13" i="4"/>
  <c r="R14" i="4"/>
  <c r="R15" i="4"/>
  <c r="R16" i="4"/>
  <c r="R17" i="4"/>
  <c r="R18" i="4"/>
  <c r="R19" i="4"/>
  <c r="R20" i="4"/>
  <c r="R21" i="4"/>
  <c r="R22" i="4"/>
  <c r="O23" i="4"/>
  <c r="O35" i="4" s="1"/>
  <c r="P13" i="4"/>
  <c r="P14" i="4"/>
  <c r="P15" i="4"/>
  <c r="P16" i="4"/>
  <c r="P17" i="4"/>
  <c r="P18" i="4"/>
  <c r="P19" i="4"/>
  <c r="P20" i="4"/>
  <c r="P22" i="4"/>
  <c r="N23" i="4"/>
  <c r="N35" i="4" s="1"/>
  <c r="L23" i="4"/>
  <c r="L35" i="4" s="1"/>
  <c r="M13" i="4"/>
  <c r="M14" i="4"/>
  <c r="M15" i="4"/>
  <c r="M16" i="4"/>
  <c r="M17" i="4"/>
  <c r="M18" i="4"/>
  <c r="M19" i="4"/>
  <c r="M20" i="4"/>
  <c r="M21" i="4"/>
  <c r="M22" i="4"/>
  <c r="J23" i="4"/>
  <c r="O34" i="4" s="1"/>
  <c r="K13" i="4"/>
  <c r="K14" i="4"/>
  <c r="K16" i="4"/>
  <c r="K17" i="4"/>
  <c r="K18" i="4"/>
  <c r="K19" i="4"/>
  <c r="K20" i="4"/>
  <c r="K21" i="4"/>
  <c r="K22" i="4"/>
  <c r="I23" i="4"/>
  <c r="N34" i="4" s="1"/>
  <c r="G23" i="4"/>
  <c r="L34" i="4" s="1"/>
  <c r="H13" i="4"/>
  <c r="H14" i="4"/>
  <c r="H15" i="4"/>
  <c r="H16" i="4"/>
  <c r="H17" i="4"/>
  <c r="H18" i="4"/>
  <c r="H19" i="4"/>
  <c r="H20" i="4"/>
  <c r="H21" i="4"/>
  <c r="H22" i="4"/>
  <c r="E23" i="4"/>
  <c r="O33" i="4" s="1"/>
  <c r="F13" i="4"/>
  <c r="F14" i="4"/>
  <c r="F15" i="4"/>
  <c r="F16" i="4"/>
  <c r="F17" i="4"/>
  <c r="F18" i="4"/>
  <c r="F19" i="4"/>
  <c r="F20" i="4"/>
  <c r="F21" i="4"/>
  <c r="F22" i="4"/>
  <c r="D23" i="4"/>
  <c r="N33" i="4" s="1"/>
  <c r="B23" i="4"/>
  <c r="L33" i="4" s="1"/>
  <c r="C14" i="4"/>
  <c r="C15" i="4"/>
  <c r="C16" i="4"/>
  <c r="C17" i="4"/>
  <c r="C19" i="4"/>
  <c r="C20" i="4"/>
  <c r="C21" i="4"/>
  <c r="C22" i="4"/>
  <c r="O37" i="4"/>
  <c r="P37" i="4" s="1"/>
  <c r="N38" i="4"/>
  <c r="L36" i="4"/>
  <c r="M36" i="4" s="1"/>
  <c r="M37" i="4"/>
  <c r="F36" i="4"/>
  <c r="F37" i="4"/>
  <c r="F39" i="4"/>
  <c r="D33" i="4"/>
  <c r="D34" i="4"/>
  <c r="D35" i="4"/>
  <c r="D36" i="4"/>
  <c r="D37" i="4"/>
  <c r="D38" i="4"/>
  <c r="D39" i="4"/>
  <c r="D40" i="4"/>
  <c r="D41" i="4"/>
  <c r="C33" i="4"/>
  <c r="C34" i="4"/>
  <c r="C37" i="4"/>
  <c r="J23" i="1"/>
  <c r="O34" i="1" s="1"/>
  <c r="O23" i="1"/>
  <c r="O35" i="1" s="1"/>
  <c r="E23" i="1"/>
  <c r="O33" i="1" s="1"/>
  <c r="Y23" i="1"/>
  <c r="O37" i="1" s="1"/>
  <c r="P37" i="1" s="1"/>
  <c r="P38" i="1"/>
  <c r="I23" i="1"/>
  <c r="N34" i="1" s="1"/>
  <c r="N23" i="1"/>
  <c r="N35" i="1" s="1"/>
  <c r="D23" i="1"/>
  <c r="N33" i="1" s="1"/>
  <c r="X23" i="1"/>
  <c r="N37" i="1" s="1"/>
  <c r="B23" i="1"/>
  <c r="L33" i="1" s="1"/>
  <c r="G23" i="1"/>
  <c r="L34" i="1" s="1"/>
  <c r="L23" i="1"/>
  <c r="L35" i="1" s="1"/>
  <c r="V23" i="1"/>
  <c r="L37" i="1" s="1"/>
  <c r="M37" i="1" s="1"/>
  <c r="Q23" i="1"/>
  <c r="L36" i="1" s="1"/>
  <c r="M36" i="1" s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19" i="1"/>
  <c r="P18" i="1"/>
  <c r="P17" i="1"/>
  <c r="P16" i="1"/>
  <c r="P15" i="1"/>
  <c r="P14" i="1"/>
  <c r="M22" i="1"/>
  <c r="M21" i="1"/>
  <c r="M20" i="1"/>
  <c r="M19" i="1"/>
  <c r="M18" i="1"/>
  <c r="M17" i="1"/>
  <c r="M16" i="1"/>
  <c r="M15" i="1"/>
  <c r="M14" i="1"/>
  <c r="K22" i="1"/>
  <c r="K21" i="1"/>
  <c r="K18" i="1"/>
  <c r="K17" i="1"/>
  <c r="K16" i="1"/>
  <c r="K15" i="1"/>
  <c r="K14" i="1"/>
  <c r="H22" i="1"/>
  <c r="H21" i="1"/>
  <c r="H18" i="1"/>
  <c r="H17" i="1"/>
  <c r="H16" i="1"/>
  <c r="H15" i="1"/>
  <c r="H14" i="1"/>
  <c r="C22" i="1"/>
  <c r="C21" i="1"/>
  <c r="C20" i="1"/>
  <c r="C19" i="1"/>
  <c r="C18" i="1"/>
  <c r="C17" i="1"/>
  <c r="C16" i="1"/>
  <c r="C15" i="1"/>
  <c r="C14" i="1"/>
  <c r="F22" i="1"/>
  <c r="E42" i="1"/>
  <c r="E41" i="1"/>
  <c r="E33" i="1"/>
  <c r="E40" i="1"/>
  <c r="E34" i="1"/>
  <c r="F34" i="1" s="1"/>
  <c r="E35" i="1"/>
  <c r="F35" i="1" s="1"/>
  <c r="E36" i="1"/>
  <c r="E37" i="1"/>
  <c r="F37" i="1" s="1"/>
  <c r="E38" i="1"/>
  <c r="F38" i="1" s="1"/>
  <c r="E39" i="1"/>
  <c r="F33" i="1"/>
  <c r="F36" i="1"/>
  <c r="D42" i="1"/>
  <c r="D41" i="1"/>
  <c r="D33" i="1"/>
  <c r="D40" i="1"/>
  <c r="D34" i="1"/>
  <c r="D35" i="1"/>
  <c r="D36" i="1"/>
  <c r="D37" i="1"/>
  <c r="D38" i="1"/>
  <c r="D39" i="1"/>
  <c r="B42" i="1"/>
  <c r="B41" i="1"/>
  <c r="B33" i="1"/>
  <c r="C33" i="1" s="1"/>
  <c r="B40" i="1"/>
  <c r="B34" i="1"/>
  <c r="B35" i="1"/>
  <c r="B36" i="1"/>
  <c r="C36" i="1" s="1"/>
  <c r="B37" i="1"/>
  <c r="C37" i="1" s="1"/>
  <c r="B38" i="1"/>
  <c r="B39" i="1"/>
  <c r="C34" i="1"/>
  <c r="C35" i="1"/>
  <c r="C38" i="1"/>
  <c r="C41" i="1"/>
  <c r="C42" i="1"/>
  <c r="AE13" i="1"/>
  <c r="AE23" i="1" s="1"/>
  <c r="AD23" i="1"/>
  <c r="AC23" i="1"/>
  <c r="AB13" i="1"/>
  <c r="AB23" i="1" s="1"/>
  <c r="AA23" i="1"/>
  <c r="L38" i="1" s="1"/>
  <c r="M38" i="1" s="1"/>
  <c r="Z13" i="1"/>
  <c r="W13" i="1"/>
  <c r="W23" i="1" s="1"/>
  <c r="U13" i="1"/>
  <c r="U14" i="1"/>
  <c r="U15" i="1"/>
  <c r="U16" i="1"/>
  <c r="U17" i="1"/>
  <c r="U18" i="1"/>
  <c r="U19" i="1"/>
  <c r="U20" i="1"/>
  <c r="U21" i="1"/>
  <c r="T23" i="1"/>
  <c r="S23" i="1"/>
  <c r="R13" i="1"/>
  <c r="R23" i="1" s="1"/>
  <c r="P13" i="1"/>
  <c r="M13" i="1"/>
  <c r="K13" i="1"/>
  <c r="H13" i="1"/>
  <c r="F13" i="1"/>
  <c r="F14" i="1"/>
  <c r="F15" i="1"/>
  <c r="F16" i="1"/>
  <c r="F17" i="1"/>
  <c r="F18" i="1"/>
  <c r="F19" i="1"/>
  <c r="F21" i="1"/>
  <c r="O36" i="1"/>
  <c r="P36" i="1" s="1"/>
  <c r="O38" i="1"/>
  <c r="N38" i="1"/>
  <c r="N36" i="1"/>
  <c r="F20" i="6" l="1"/>
  <c r="P21" i="6"/>
  <c r="L34" i="6"/>
  <c r="C20" i="6"/>
  <c r="K23" i="6"/>
  <c r="C14" i="6"/>
  <c r="C13" i="6"/>
  <c r="C23" i="6" s="1"/>
  <c r="F14" i="6"/>
  <c r="D33" i="7"/>
  <c r="B43" i="6"/>
  <c r="C34" i="6" s="1"/>
  <c r="H14" i="5"/>
  <c r="H20" i="5"/>
  <c r="K20" i="5"/>
  <c r="K14" i="5"/>
  <c r="F20" i="5"/>
  <c r="F23" i="5" s="1"/>
  <c r="H13" i="5"/>
  <c r="H23" i="5" s="1"/>
  <c r="K13" i="5"/>
  <c r="K23" i="5" s="1"/>
  <c r="P21" i="1"/>
  <c r="K15" i="4"/>
  <c r="K23" i="4" s="1"/>
  <c r="P21" i="4"/>
  <c r="E32" i="7"/>
  <c r="E43" i="4"/>
  <c r="F40" i="4" s="1"/>
  <c r="F21" i="7"/>
  <c r="C18" i="4"/>
  <c r="C23" i="4" s="1"/>
  <c r="O39" i="5"/>
  <c r="P34" i="5" s="1"/>
  <c r="N39" i="4"/>
  <c r="Z23" i="4"/>
  <c r="Z23" i="1"/>
  <c r="R23" i="4"/>
  <c r="E43" i="5"/>
  <c r="F33" i="5" s="1"/>
  <c r="N39" i="6"/>
  <c r="K18" i="7"/>
  <c r="D37" i="7"/>
  <c r="D32" i="7"/>
  <c r="D43" i="4"/>
  <c r="R23" i="6"/>
  <c r="X23" i="7"/>
  <c r="N37" i="7" s="1"/>
  <c r="P22" i="1"/>
  <c r="AB23" i="6"/>
  <c r="U23" i="1"/>
  <c r="P23" i="4"/>
  <c r="AE23" i="4"/>
  <c r="B36" i="7"/>
  <c r="C36" i="7" s="1"/>
  <c r="G23" i="7"/>
  <c r="H14" i="7" s="1"/>
  <c r="E38" i="7"/>
  <c r="E36" i="7"/>
  <c r="F36" i="7" s="1"/>
  <c r="R23" i="5"/>
  <c r="AB23" i="5"/>
  <c r="M23" i="6"/>
  <c r="W23" i="6"/>
  <c r="B33" i="7"/>
  <c r="Q23" i="7"/>
  <c r="L35" i="7" s="1"/>
  <c r="M35" i="7" s="1"/>
  <c r="R14" i="7"/>
  <c r="L23" i="7"/>
  <c r="M20" i="7" s="1"/>
  <c r="M13" i="7"/>
  <c r="D36" i="7"/>
  <c r="S23" i="7"/>
  <c r="N35" i="7" s="1"/>
  <c r="E34" i="7"/>
  <c r="T23" i="7"/>
  <c r="O35" i="7" s="1"/>
  <c r="P35" i="7" s="1"/>
  <c r="U15" i="7"/>
  <c r="U23" i="7" s="1"/>
  <c r="E23" i="7"/>
  <c r="F18" i="7" s="1"/>
  <c r="E40" i="7"/>
  <c r="H19" i="1"/>
  <c r="K19" i="1"/>
  <c r="K23" i="1" s="1"/>
  <c r="H23" i="4"/>
  <c r="L39" i="4"/>
  <c r="M33" i="4" s="1"/>
  <c r="P23" i="5"/>
  <c r="Z23" i="5"/>
  <c r="H23" i="6"/>
  <c r="U23" i="6"/>
  <c r="D43" i="6"/>
  <c r="O39" i="6"/>
  <c r="P33" i="6" s="1"/>
  <c r="V23" i="7"/>
  <c r="L37" i="7" s="1"/>
  <c r="M37" i="7" s="1"/>
  <c r="W15" i="7"/>
  <c r="W23" i="7" s="1"/>
  <c r="B34" i="7"/>
  <c r="AA23" i="7"/>
  <c r="L36" i="7" s="1"/>
  <c r="M36" i="7" s="1"/>
  <c r="D35" i="7"/>
  <c r="Y23" i="7"/>
  <c r="O37" i="7" s="1"/>
  <c r="P37" i="7" s="1"/>
  <c r="Z16" i="7"/>
  <c r="J23" i="7"/>
  <c r="K14" i="7" s="1"/>
  <c r="E35" i="7"/>
  <c r="F35" i="7" s="1"/>
  <c r="K16" i="7"/>
  <c r="O39" i="4"/>
  <c r="P33" i="4" s="1"/>
  <c r="K20" i="1"/>
  <c r="F23" i="4"/>
  <c r="B43" i="4"/>
  <c r="C38" i="4" s="1"/>
  <c r="C23" i="5"/>
  <c r="M23" i="5"/>
  <c r="W23" i="5"/>
  <c r="D43" i="5"/>
  <c r="L39" i="5"/>
  <c r="AE23" i="6"/>
  <c r="L39" i="6"/>
  <c r="M34" i="6" s="1"/>
  <c r="M33" i="6"/>
  <c r="B41" i="7"/>
  <c r="C41" i="7" s="1"/>
  <c r="R22" i="7"/>
  <c r="D40" i="7"/>
  <c r="N23" i="7"/>
  <c r="N34" i="7" s="1"/>
  <c r="AD23" i="7"/>
  <c r="O36" i="7" s="1"/>
  <c r="P36" i="7" s="1"/>
  <c r="AE17" i="7"/>
  <c r="AE23" i="7" s="1"/>
  <c r="E41" i="7"/>
  <c r="M23" i="1"/>
  <c r="M23" i="4"/>
  <c r="AB23" i="4"/>
  <c r="U23" i="5"/>
  <c r="AE23" i="5"/>
  <c r="B43" i="5"/>
  <c r="C40" i="5" s="1"/>
  <c r="N39" i="5"/>
  <c r="P23" i="6"/>
  <c r="E43" i="6"/>
  <c r="F33" i="6" s="1"/>
  <c r="F35" i="6"/>
  <c r="Z23" i="7"/>
  <c r="H16" i="7"/>
  <c r="B35" i="7"/>
  <c r="C35" i="7" s="1"/>
  <c r="B32" i="7"/>
  <c r="O23" i="7"/>
  <c r="I23" i="7"/>
  <c r="N33" i="7" s="1"/>
  <c r="E39" i="7"/>
  <c r="P20" i="1"/>
  <c r="E43" i="1"/>
  <c r="F41" i="1" s="1"/>
  <c r="D43" i="1"/>
  <c r="D39" i="7"/>
  <c r="H20" i="1"/>
  <c r="F20" i="1"/>
  <c r="D23" i="7"/>
  <c r="N32" i="7" s="1"/>
  <c r="B39" i="7"/>
  <c r="F23" i="1"/>
  <c r="D38" i="7"/>
  <c r="N39" i="1"/>
  <c r="B38" i="7"/>
  <c r="O39" i="1"/>
  <c r="P33" i="1" s="1"/>
  <c r="C19" i="7"/>
  <c r="B43" i="1"/>
  <c r="C39" i="1" s="1"/>
  <c r="L39" i="1"/>
  <c r="M33" i="1" s="1"/>
  <c r="B23" i="7"/>
  <c r="C13" i="7" s="1"/>
  <c r="C23" i="1"/>
  <c r="F23" i="6" l="1"/>
  <c r="C41" i="6"/>
  <c r="F41" i="6"/>
  <c r="P35" i="6"/>
  <c r="P34" i="6"/>
  <c r="M35" i="6"/>
  <c r="M39" i="6" s="1"/>
  <c r="F40" i="6"/>
  <c r="F14" i="7"/>
  <c r="C40" i="6"/>
  <c r="F34" i="6"/>
  <c r="C33" i="6"/>
  <c r="C14" i="7"/>
  <c r="F13" i="7"/>
  <c r="P33" i="5"/>
  <c r="P35" i="5"/>
  <c r="M34" i="5"/>
  <c r="M35" i="5"/>
  <c r="F40" i="5"/>
  <c r="F34" i="5"/>
  <c r="F43" i="5" s="1"/>
  <c r="M33" i="5"/>
  <c r="C33" i="5"/>
  <c r="C34" i="5"/>
  <c r="L33" i="7"/>
  <c r="H13" i="7"/>
  <c r="H15" i="7"/>
  <c r="H23" i="1"/>
  <c r="O34" i="7"/>
  <c r="P21" i="7"/>
  <c r="C41" i="4"/>
  <c r="L34" i="7"/>
  <c r="M21" i="7"/>
  <c r="M23" i="7" s="1"/>
  <c r="P35" i="4"/>
  <c r="P20" i="7"/>
  <c r="M35" i="4"/>
  <c r="K13" i="7"/>
  <c r="K15" i="7"/>
  <c r="F35" i="4"/>
  <c r="C35" i="4"/>
  <c r="P34" i="4"/>
  <c r="F33" i="4"/>
  <c r="H20" i="7"/>
  <c r="M34" i="4"/>
  <c r="M39" i="4" s="1"/>
  <c r="F38" i="4"/>
  <c r="F41" i="4"/>
  <c r="C40" i="4"/>
  <c r="L32" i="7"/>
  <c r="C18" i="7"/>
  <c r="C20" i="7"/>
  <c r="C23" i="7" s="1"/>
  <c r="H19" i="7"/>
  <c r="E42" i="7"/>
  <c r="P23" i="1"/>
  <c r="K20" i="7"/>
  <c r="K19" i="7"/>
  <c r="O33" i="7"/>
  <c r="F19" i="7"/>
  <c r="F20" i="7"/>
  <c r="N38" i="7"/>
  <c r="R23" i="7"/>
  <c r="P22" i="7"/>
  <c r="O32" i="7"/>
  <c r="F39" i="1"/>
  <c r="F42" i="1"/>
  <c r="P35" i="1"/>
  <c r="M35" i="1"/>
  <c r="F40" i="1"/>
  <c r="D42" i="7"/>
  <c r="B42" i="7"/>
  <c r="C33" i="7" s="1"/>
  <c r="C40" i="1"/>
  <c r="C43" i="1" s="1"/>
  <c r="M34" i="1"/>
  <c r="P34" i="1"/>
  <c r="F43" i="6" l="1"/>
  <c r="P39" i="6"/>
  <c r="C43" i="6"/>
  <c r="P39" i="5"/>
  <c r="M39" i="5"/>
  <c r="C32" i="7"/>
  <c r="F40" i="7"/>
  <c r="F33" i="7"/>
  <c r="C43" i="5"/>
  <c r="P39" i="4"/>
  <c r="C43" i="4"/>
  <c r="P23" i="7"/>
  <c r="F34" i="7"/>
  <c r="C34" i="7"/>
  <c r="C40" i="7"/>
  <c r="F32" i="7"/>
  <c r="H23" i="7"/>
  <c r="K23" i="7"/>
  <c r="O38" i="7"/>
  <c r="P33" i="7" s="1"/>
  <c r="F43" i="4"/>
  <c r="F23" i="7"/>
  <c r="F38" i="7"/>
  <c r="F37" i="7"/>
  <c r="F39" i="7"/>
  <c r="L38" i="7"/>
  <c r="M33" i="7" s="1"/>
  <c r="C38" i="7"/>
  <c r="C37" i="7"/>
  <c r="F41" i="7"/>
  <c r="F43" i="1"/>
  <c r="P39" i="1"/>
  <c r="M39" i="1"/>
  <c r="C39" i="7"/>
  <c r="C42" i="7" l="1"/>
  <c r="P32" i="7"/>
  <c r="P34" i="7"/>
  <c r="F42" i="7"/>
  <c r="M34" i="7"/>
  <c r="M32" i="7"/>
  <c r="P38" i="7" l="1"/>
  <c r="M38" i="7"/>
</calcChain>
</file>

<file path=xl/sharedStrings.xml><?xml version="1.0" encoding="utf-8"?>
<sst xmlns="http://schemas.openxmlformats.org/spreadsheetml/2006/main" count="440" uniqueCount="56">
  <si>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</si>
  <si>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</si>
  <si>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</si>
  <si>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</si>
  <si>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</si>
  <si>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</si>
  <si>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</si>
  <si>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</si>
  <si>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</si>
  <si>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</si>
  <si>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</si>
  <si>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</si>
  <si>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</si>
  <si>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</si>
  <si>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</si>
  <si>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</si>
  <si>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</si>
  <si>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</si>
  <si>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</si>
  <si>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</si>
  <si>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</si>
  <si>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</si>
  <si>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</si>
  <si>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</si>
  <si>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</si>
  <si>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</si>
  <si>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</si>
  <si>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</si>
  <si>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</si>
  <si>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</si>
  <si>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</si>
  <si>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</si>
  <si>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</si>
  <si>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</si>
  <si>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</si>
  <si>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</si>
  <si>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</si>
  <si>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</si>
  <si>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</si>
  <si>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</si>
  <si>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</si>
  <si>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</si>
  <si>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</si>
  <si>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</si>
  <si>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</si>
  <si>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</si>
  <si>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</si>
  <si>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</si>
  <si>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</si>
  <si>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</si>
  <si>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</si>
  <si>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</si>
  <si>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</si>
  <si>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</si>
  <si>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</si>
  <si>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INSTITUT MUNICIPAL DEL PAISATGE URBÀ I LA QUALITAT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</si>
</sst>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236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406873.38</c:v>
                </c:pt>
                <c:pt idx="1">
                  <c:v>275051.94</c:v>
                </c:pt>
                <c:pt idx="2">
                  <c:v>20591.669999999998</c:v>
                </c:pt>
                <c:pt idx="3">
                  <c:v>0</c:v>
                </c:pt>
                <c:pt idx="4">
                  <c:v>0</c:v>
                </c:pt>
                <c:pt idx="5">
                  <c:v>187579.61</c:v>
                </c:pt>
                <c:pt idx="6">
                  <c:v>35000</c:v>
                </c:pt>
                <c:pt idx="7">
                  <c:v>988556.55</c:v>
                </c:pt>
                <c:pt idx="8">
                  <c:v>5516.9000000000005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49</c:v>
                </c:pt>
                <c:pt idx="1">
                  <c:v>185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1056340.21</c:v>
                </c:pt>
                <c:pt idx="1">
                  <c:v>807744.76</c:v>
                </c:pt>
                <c:pt idx="2">
                  <c:v>55085.080000000009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0" zoomScaleNormal="80" workbookViewId="0">
      <selection activeCell="G13" sqref="G13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/>
      <c r="H13" s="20" t="str">
        <f>IF(G13,G13/$G$23,"")</f>
        <v/>
      </c>
      <c r="I13" s="4"/>
      <c r="J13" s="5"/>
      <c r="K13" s="21" t="str">
        <f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/>
      <c r="H14" s="20" t="str">
        <f t="shared" ref="H14:H22" si="3">IF(G14,G14/$G$23,"")</f>
        <v/>
      </c>
      <c r="I14" s="6"/>
      <c r="J14" s="7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6"/>
      <c r="J15" s="7"/>
      <c r="K15" s="21" t="str">
        <f t="shared" si="4"/>
        <v/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70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>
        <v>1</v>
      </c>
      <c r="H19" s="20">
        <f t="shared" si="3"/>
        <v>2.8571428571428571E-2</v>
      </c>
      <c r="I19" s="6">
        <v>28925.62</v>
      </c>
      <c r="J19" s="7">
        <v>35000</v>
      </c>
      <c r="K19" s="21">
        <f t="shared" si="4"/>
        <v>0.18946010690097073</v>
      </c>
      <c r="L19" s="2"/>
      <c r="M19" s="20" t="str">
        <f t="shared" si="5"/>
        <v/>
      </c>
      <c r="N19" s="6"/>
      <c r="O19" s="7"/>
      <c r="P19" s="21" t="str">
        <f t="shared" si="6"/>
        <v/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>
        <v>3</v>
      </c>
      <c r="C20" s="67">
        <f t="shared" si="2"/>
        <v>1</v>
      </c>
      <c r="D20" s="70">
        <v>11355</v>
      </c>
      <c r="E20" s="71">
        <v>13739.55</v>
      </c>
      <c r="F20" s="21">
        <f t="shared" si="0"/>
        <v>1</v>
      </c>
      <c r="G20" s="69">
        <v>34</v>
      </c>
      <c r="H20" s="67">
        <f t="shared" si="3"/>
        <v>0.97142857142857142</v>
      </c>
      <c r="I20" s="70">
        <v>128815.95</v>
      </c>
      <c r="J20" s="71">
        <v>149735.46</v>
      </c>
      <c r="K20" s="68">
        <f t="shared" si="4"/>
        <v>0.8105398930990293</v>
      </c>
      <c r="L20" s="69">
        <v>5</v>
      </c>
      <c r="M20" s="67">
        <f t="shared" si="5"/>
        <v>1</v>
      </c>
      <c r="N20" s="70">
        <v>10304.09</v>
      </c>
      <c r="O20" s="71">
        <v>11687.95</v>
      </c>
      <c r="P20" s="68">
        <f t="shared" si="6"/>
        <v>0.95389799744222359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/>
      <c r="J21" s="7"/>
      <c r="K21" s="21" t="str">
        <f t="shared" si="4"/>
        <v/>
      </c>
      <c r="L21" s="2"/>
      <c r="M21" s="20" t="str">
        <f t="shared" si="5"/>
        <v/>
      </c>
      <c r="N21" s="6">
        <v>466.84</v>
      </c>
      <c r="O21" s="7">
        <v>564.88</v>
      </c>
      <c r="P21" s="21">
        <f t="shared" si="6"/>
        <v>4.6102002557776446E-2</v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4">
      <c r="A23" s="84" t="s">
        <v>0</v>
      </c>
      <c r="B23" s="16">
        <f t="shared" ref="B23:AE23" si="12">SUM(B13:B22)</f>
        <v>3</v>
      </c>
      <c r="C23" s="17">
        <f t="shared" si="12"/>
        <v>1</v>
      </c>
      <c r="D23" s="18">
        <f t="shared" si="12"/>
        <v>11355</v>
      </c>
      <c r="E23" s="18">
        <f t="shared" si="12"/>
        <v>13739.55</v>
      </c>
      <c r="F23" s="19">
        <f t="shared" si="12"/>
        <v>1</v>
      </c>
      <c r="G23" s="16">
        <f t="shared" si="12"/>
        <v>35</v>
      </c>
      <c r="H23" s="17">
        <f t="shared" si="12"/>
        <v>1</v>
      </c>
      <c r="I23" s="18">
        <f t="shared" si="12"/>
        <v>157741.57</v>
      </c>
      <c r="J23" s="18">
        <f t="shared" si="12"/>
        <v>184735.46</v>
      </c>
      <c r="K23" s="19">
        <f t="shared" si="12"/>
        <v>1</v>
      </c>
      <c r="L23" s="16">
        <f t="shared" si="12"/>
        <v>5</v>
      </c>
      <c r="M23" s="17">
        <f t="shared" si="12"/>
        <v>1</v>
      </c>
      <c r="N23" s="18">
        <f t="shared" si="12"/>
        <v>10770.93</v>
      </c>
      <c r="O23" s="18">
        <f t="shared" si="12"/>
        <v>12252.83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36" t="s">
        <v>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13">B13+G13+L13+Q13+AA13+V13</f>
        <v>0</v>
      </c>
      <c r="C33" s="8" t="str">
        <f t="shared" ref="C33:C41" si="14">IF(B33,B33/$B$43,"")</f>
        <v/>
      </c>
      <c r="D33" s="10">
        <f t="shared" ref="D33:D42" si="15">D13+I13+N13+S13+AC13+X13</f>
        <v>0</v>
      </c>
      <c r="E33" s="11">
        <f t="shared" ref="E33:E42" si="16">E13+J13+O13+T13+AD13+Y13</f>
        <v>0</v>
      </c>
      <c r="F33" s="21" t="str">
        <f t="shared" ref="F33:F41" si="17">IF(E33,E33/$E$43,"")</f>
        <v/>
      </c>
      <c r="J33" s="93" t="s">
        <v>3</v>
      </c>
      <c r="K33" s="94"/>
      <c r="L33" s="58">
        <f>B23</f>
        <v>3</v>
      </c>
      <c r="M33" s="8">
        <f t="shared" ref="M33:M38" si="18">IF(L33,L33/$L$39,"")</f>
        <v>6.9767441860465115E-2</v>
      </c>
      <c r="N33" s="59">
        <f>D23</f>
        <v>11355</v>
      </c>
      <c r="O33" s="59">
        <f>E23</f>
        <v>13739.55</v>
      </c>
      <c r="P33" s="60">
        <f t="shared" ref="P33:P38" si="19">IF(O33,O33/$O$39,"")</f>
        <v>6.5200450021221698E-2</v>
      </c>
    </row>
    <row r="34" spans="1:33" s="25" customFormat="1" ht="30" customHeight="1" x14ac:dyDescent="0.35">
      <c r="A34" s="43" t="s">
        <v>18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89" t="s">
        <v>1</v>
      </c>
      <c r="K34" s="90"/>
      <c r="L34" s="61">
        <f>G23</f>
        <v>35</v>
      </c>
      <c r="M34" s="8">
        <f t="shared" si="18"/>
        <v>0.81395348837209303</v>
      </c>
      <c r="N34" s="62">
        <f>I23</f>
        <v>157741.57</v>
      </c>
      <c r="O34" s="62">
        <f>J23</f>
        <v>184735.46</v>
      </c>
      <c r="P34" s="60">
        <f t="shared" si="19"/>
        <v>0.87665426646996436</v>
      </c>
    </row>
    <row r="35" spans="1:33" ht="30" customHeight="1" x14ac:dyDescent="0.35">
      <c r="A35" s="43" t="s">
        <v>19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9" t="s">
        <v>2</v>
      </c>
      <c r="K35" s="90"/>
      <c r="L35" s="61">
        <f>L23</f>
        <v>5</v>
      </c>
      <c r="M35" s="8">
        <f t="shared" si="18"/>
        <v>0.11627906976744186</v>
      </c>
      <c r="N35" s="62">
        <f>N23</f>
        <v>10770.93</v>
      </c>
      <c r="O35" s="62">
        <f>O23</f>
        <v>12252.83</v>
      </c>
      <c r="P35" s="60">
        <f t="shared" si="19"/>
        <v>5.8145283508814032E-2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89" t="s">
        <v>34</v>
      </c>
      <c r="K36" s="90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9" t="s">
        <v>5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89" t="s">
        <v>4</v>
      </c>
      <c r="K38" s="90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13"/>
        <v>1</v>
      </c>
      <c r="C39" s="8">
        <f t="shared" si="14"/>
        <v>2.3255813953488372E-2</v>
      </c>
      <c r="D39" s="13">
        <f t="shared" si="15"/>
        <v>28925.62</v>
      </c>
      <c r="E39" s="23">
        <f t="shared" si="16"/>
        <v>35000</v>
      </c>
      <c r="F39" s="21">
        <f t="shared" si="17"/>
        <v>0.16609101104059151</v>
      </c>
      <c r="G39" s="25"/>
      <c r="J39" s="91" t="s">
        <v>0</v>
      </c>
      <c r="K39" s="92"/>
      <c r="L39" s="85">
        <f>SUM(L33:L38)</f>
        <v>43</v>
      </c>
      <c r="M39" s="17">
        <f>SUM(M33:M38)</f>
        <v>1</v>
      </c>
      <c r="N39" s="86">
        <f>SUM(N33:N38)</f>
        <v>179867.5</v>
      </c>
      <c r="O39" s="87">
        <f>SUM(O33:O38)</f>
        <v>210727.83999999997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13"/>
        <v>42</v>
      </c>
      <c r="C40" s="8">
        <f t="shared" si="14"/>
        <v>0.97674418604651159</v>
      </c>
      <c r="D40" s="13">
        <f t="shared" si="15"/>
        <v>150475.04</v>
      </c>
      <c r="E40" s="23">
        <f t="shared" si="16"/>
        <v>175162.96</v>
      </c>
      <c r="F40" s="21">
        <f t="shared" si="17"/>
        <v>0.8312283749503625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466.84</v>
      </c>
      <c r="E41" s="14">
        <f t="shared" si="16"/>
        <v>564.88</v>
      </c>
      <c r="F41" s="21">
        <f t="shared" si="17"/>
        <v>2.680614009045981E-3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43</v>
      </c>
      <c r="C43" s="17">
        <f>SUM(C33:C42)</f>
        <v>1</v>
      </c>
      <c r="D43" s="18">
        <f>SUM(D33:D42)</f>
        <v>179867.5</v>
      </c>
      <c r="E43" s="18">
        <f>SUM(E33:E42)</f>
        <v>210727.84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A30:A32"/>
    <mergeCell ref="L11:P11"/>
    <mergeCell ref="L30:P31"/>
    <mergeCell ref="J30:K32"/>
    <mergeCell ref="A11:A12"/>
    <mergeCell ref="A26:H26"/>
    <mergeCell ref="B30:F31"/>
    <mergeCell ref="A25:Q25"/>
    <mergeCell ref="B10:AE10"/>
    <mergeCell ref="B11:F11"/>
    <mergeCell ref="G11:K11"/>
    <mergeCell ref="Q11:U11"/>
    <mergeCell ref="AA11:AE11"/>
    <mergeCell ref="V11:Z11"/>
    <mergeCell ref="J37:K37"/>
    <mergeCell ref="J39:K39"/>
    <mergeCell ref="J33:K33"/>
    <mergeCell ref="J34:K34"/>
    <mergeCell ref="J35:K35"/>
    <mergeCell ref="J36:K36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0" zoomScaleNormal="80" workbookViewId="0">
      <selection activeCell="A7" sqref="A7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1.4084507042253521E-2</v>
      </c>
      <c r="I15" s="6">
        <v>17017.91</v>
      </c>
      <c r="J15" s="7">
        <v>20591.669999999998</v>
      </c>
      <c r="K15" s="21">
        <f t="shared" si="3"/>
        <v>9.1289421229891962E-2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">
      <c r="A18" s="78" t="s">
        <v>33</v>
      </c>
      <c r="B18" s="72">
        <v>1</v>
      </c>
      <c r="C18" s="67">
        <f t="shared" si="0"/>
        <v>0.14285714285714285</v>
      </c>
      <c r="D18" s="70">
        <v>155024.47</v>
      </c>
      <c r="E18" s="71">
        <v>187579.61</v>
      </c>
      <c r="F18" s="68">
        <f t="shared" si="1"/>
        <v>0.93388254184656805</v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">
      <c r="A20" s="82" t="s">
        <v>29</v>
      </c>
      <c r="B20" s="69">
        <v>6</v>
      </c>
      <c r="C20" s="67">
        <f t="shared" si="0"/>
        <v>0.8571428571428571</v>
      </c>
      <c r="D20" s="70">
        <v>12016.82</v>
      </c>
      <c r="E20" s="71">
        <v>13280.35</v>
      </c>
      <c r="F20" s="21">
        <f t="shared" si="1"/>
        <v>6.6117458153431882E-2</v>
      </c>
      <c r="G20" s="69">
        <v>70</v>
      </c>
      <c r="H20" s="67">
        <f t="shared" si="2"/>
        <v>0.9859154929577465</v>
      </c>
      <c r="I20" s="70">
        <v>169844.06</v>
      </c>
      <c r="J20" s="71">
        <v>204973.02</v>
      </c>
      <c r="K20" s="68">
        <f t="shared" si="3"/>
        <v>0.90871057877010797</v>
      </c>
      <c r="L20" s="69">
        <v>1</v>
      </c>
      <c r="M20" s="67">
        <f t="shared" si="4"/>
        <v>1</v>
      </c>
      <c r="N20" s="70">
        <v>189</v>
      </c>
      <c r="O20" s="71">
        <v>228.69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2">SUM(B13:B22)</f>
        <v>7</v>
      </c>
      <c r="C23" s="17">
        <f t="shared" si="22"/>
        <v>1</v>
      </c>
      <c r="D23" s="18">
        <f t="shared" si="22"/>
        <v>167041.29</v>
      </c>
      <c r="E23" s="18">
        <f t="shared" si="22"/>
        <v>200859.96</v>
      </c>
      <c r="F23" s="19">
        <f t="shared" si="22"/>
        <v>0.99999999999999989</v>
      </c>
      <c r="G23" s="16">
        <f t="shared" si="22"/>
        <v>71</v>
      </c>
      <c r="H23" s="17">
        <f t="shared" si="22"/>
        <v>1</v>
      </c>
      <c r="I23" s="18">
        <f t="shared" si="22"/>
        <v>186861.97</v>
      </c>
      <c r="J23" s="18">
        <f t="shared" si="22"/>
        <v>225564.69</v>
      </c>
      <c r="K23" s="19">
        <f t="shared" si="22"/>
        <v>0.99999999999999989</v>
      </c>
      <c r="L23" s="16">
        <f t="shared" si="22"/>
        <v>1</v>
      </c>
      <c r="M23" s="17">
        <f t="shared" si="22"/>
        <v>1</v>
      </c>
      <c r="N23" s="18">
        <f t="shared" si="22"/>
        <v>189</v>
      </c>
      <c r="O23" s="18">
        <f t="shared" si="22"/>
        <v>228.69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0</v>
      </c>
      <c r="C33" s="8" t="str">
        <f t="shared" ref="C33:C42" si="24">IF(B33,B33/$B$43,"")</f>
        <v/>
      </c>
      <c r="D33" s="10">
        <f t="shared" ref="D33:D42" si="25">D13+I13+N13+S13+AC13+X13</f>
        <v>0</v>
      </c>
      <c r="E33" s="11">
        <f t="shared" ref="E33:E42" si="26">E13+J13+O13+T13+AD13+Y13</f>
        <v>0</v>
      </c>
      <c r="F33" s="21" t="str">
        <f t="shared" ref="F33:F42" si="27">IF(E33,E33/$E$43,"")</f>
        <v/>
      </c>
      <c r="J33" s="93" t="s">
        <v>3</v>
      </c>
      <c r="K33" s="94"/>
      <c r="L33" s="58">
        <f>B23</f>
        <v>7</v>
      </c>
      <c r="M33" s="8">
        <f t="shared" ref="M33:M38" si="28">IF(L33,L33/$L$39,"")</f>
        <v>8.8607594936708861E-2</v>
      </c>
      <c r="N33" s="59">
        <f>D23</f>
        <v>167041.29</v>
      </c>
      <c r="O33" s="59">
        <f>E23</f>
        <v>200859.96</v>
      </c>
      <c r="P33" s="60">
        <f t="shared" ref="P33:P38" si="29">IF(O33,O33/$O$39,"")</f>
        <v>0.4707802357764268</v>
      </c>
    </row>
    <row r="34" spans="1:33" s="25" customFormat="1" ht="30" customHeight="1" x14ac:dyDescent="0.3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89" t="s">
        <v>1</v>
      </c>
      <c r="K34" s="90"/>
      <c r="L34" s="61">
        <f>G23</f>
        <v>71</v>
      </c>
      <c r="M34" s="8">
        <f t="shared" si="28"/>
        <v>0.89873417721518989</v>
      </c>
      <c r="N34" s="62">
        <f>I23</f>
        <v>186861.97</v>
      </c>
      <c r="O34" s="62">
        <f>J23</f>
        <v>225564.69</v>
      </c>
      <c r="P34" s="60">
        <f t="shared" si="29"/>
        <v>0.52868375529416922</v>
      </c>
    </row>
    <row r="35" spans="1:33" ht="30" customHeight="1" x14ac:dyDescent="0.3">
      <c r="A35" s="43" t="s">
        <v>19</v>
      </c>
      <c r="B35" s="12">
        <f t="shared" si="23"/>
        <v>1</v>
      </c>
      <c r="C35" s="8">
        <f t="shared" si="24"/>
        <v>1.2658227848101266E-2</v>
      </c>
      <c r="D35" s="13">
        <f t="shared" si="25"/>
        <v>17017.91</v>
      </c>
      <c r="E35" s="14">
        <f t="shared" si="26"/>
        <v>20591.669999999998</v>
      </c>
      <c r="F35" s="21">
        <f t="shared" si="27"/>
        <v>4.8263234034450542E-2</v>
      </c>
      <c r="G35" s="25"/>
      <c r="J35" s="89" t="s">
        <v>2</v>
      </c>
      <c r="K35" s="90"/>
      <c r="L35" s="61">
        <f>L23</f>
        <v>1</v>
      </c>
      <c r="M35" s="8">
        <f t="shared" si="28"/>
        <v>1.2658227848101266E-2</v>
      </c>
      <c r="N35" s="62">
        <f>N23</f>
        <v>189</v>
      </c>
      <c r="O35" s="62">
        <f>O23</f>
        <v>228.69</v>
      </c>
      <c r="P35" s="60">
        <f t="shared" si="29"/>
        <v>5.3600892940390435E-4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 t="shared" si="28"/>
        <v/>
      </c>
      <c r="N37" s="62">
        <f>X23</f>
        <v>0</v>
      </c>
      <c r="O37" s="62">
        <f>Y23</f>
        <v>0</v>
      </c>
      <c r="P37" s="60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1</v>
      </c>
      <c r="C38" s="8">
        <f t="shared" si="24"/>
        <v>1.2658227848101266E-2</v>
      </c>
      <c r="D38" s="13">
        <f t="shared" si="25"/>
        <v>155024.47</v>
      </c>
      <c r="E38" s="22">
        <f t="shared" si="26"/>
        <v>187579.61</v>
      </c>
      <c r="F38" s="21">
        <f t="shared" si="27"/>
        <v>0.43965344323801614</v>
      </c>
      <c r="G38" s="25"/>
      <c r="J38" s="89" t="s">
        <v>4</v>
      </c>
      <c r="K38" s="90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J39" s="91" t="s">
        <v>0</v>
      </c>
      <c r="K39" s="92"/>
      <c r="L39" s="85">
        <f>SUM(L33:L38)</f>
        <v>79</v>
      </c>
      <c r="M39" s="17">
        <f>SUM(M33:M38)</f>
        <v>1</v>
      </c>
      <c r="N39" s="86">
        <f>SUM(N33:N38)</f>
        <v>354092.26</v>
      </c>
      <c r="O39" s="87">
        <f>SUM(O33:O38)</f>
        <v>426653.34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3"/>
        <v>77</v>
      </c>
      <c r="C40" s="8">
        <f t="shared" si="24"/>
        <v>0.97468354430379744</v>
      </c>
      <c r="D40" s="13">
        <f t="shared" si="25"/>
        <v>182049.88</v>
      </c>
      <c r="E40" s="23">
        <f t="shared" si="26"/>
        <v>218482.06</v>
      </c>
      <c r="F40" s="21">
        <f t="shared" si="27"/>
        <v>0.51208332272753332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79</v>
      </c>
      <c r="C43" s="17">
        <f>SUM(C33:C42)</f>
        <v>1</v>
      </c>
      <c r="D43" s="18">
        <f>SUM(D33:D42)</f>
        <v>354092.26</v>
      </c>
      <c r="E43" s="18">
        <f>SUM(E33:E42)</f>
        <v>426653.33999999997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25" zoomScale="80" zoomScaleNormal="80" workbookViewId="0">
      <selection activeCell="D21" sqref="D21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5</v>
      </c>
      <c r="H13" s="20">
        <f t="shared" ref="H13:H21" si="2">IF(G13,G13/$G$23,"")</f>
        <v>0.16129032258064516</v>
      </c>
      <c r="I13" s="4">
        <v>87393</v>
      </c>
      <c r="J13" s="5">
        <v>105745.53</v>
      </c>
      <c r="K13" s="21">
        <f t="shared" ref="K13:K21" si="3">IF(J13,J13/$J$23,"")</f>
        <v>0.47571747638553347</v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3.2258064516129031E-2</v>
      </c>
      <c r="I14" s="6">
        <v>19008.27</v>
      </c>
      <c r="J14" s="7">
        <v>23000.01</v>
      </c>
      <c r="K14" s="21">
        <f t="shared" si="3"/>
        <v>0.10347015816216565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>
        <v>8</v>
      </c>
      <c r="C20" s="67">
        <f t="shared" si="0"/>
        <v>1</v>
      </c>
      <c r="D20" s="70">
        <v>71434.559999999998</v>
      </c>
      <c r="E20" s="71">
        <v>86435.81</v>
      </c>
      <c r="F20" s="21">
        <f t="shared" si="1"/>
        <v>1</v>
      </c>
      <c r="G20" s="69">
        <v>25</v>
      </c>
      <c r="H20" s="67">
        <f t="shared" si="2"/>
        <v>0.80645161290322576</v>
      </c>
      <c r="I20" s="70">
        <v>77306.5</v>
      </c>
      <c r="J20" s="71">
        <v>93540.87</v>
      </c>
      <c r="K20" s="68">
        <f t="shared" si="3"/>
        <v>0.42081236545230094</v>
      </c>
      <c r="L20" s="69">
        <v>3</v>
      </c>
      <c r="M20" s="67">
        <f t="shared" si="4"/>
        <v>1</v>
      </c>
      <c r="N20" s="70">
        <v>9667.11</v>
      </c>
      <c r="O20" s="71">
        <v>11697.2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4">
      <c r="A23" s="84" t="s">
        <v>0</v>
      </c>
      <c r="B23" s="16">
        <f t="shared" ref="B23:AE23" si="22">SUM(B13:B22)</f>
        <v>8</v>
      </c>
      <c r="C23" s="17">
        <f t="shared" si="22"/>
        <v>1</v>
      </c>
      <c r="D23" s="18">
        <f t="shared" si="22"/>
        <v>71434.559999999998</v>
      </c>
      <c r="E23" s="18">
        <f t="shared" si="22"/>
        <v>86435.81</v>
      </c>
      <c r="F23" s="19">
        <f t="shared" si="22"/>
        <v>1</v>
      </c>
      <c r="G23" s="16">
        <f t="shared" si="22"/>
        <v>31</v>
      </c>
      <c r="H23" s="17">
        <f t="shared" si="22"/>
        <v>1</v>
      </c>
      <c r="I23" s="18">
        <f t="shared" si="22"/>
        <v>183707.77000000002</v>
      </c>
      <c r="J23" s="18">
        <f t="shared" si="22"/>
        <v>222286.40999999997</v>
      </c>
      <c r="K23" s="19">
        <f t="shared" si="22"/>
        <v>1</v>
      </c>
      <c r="L23" s="16">
        <f t="shared" si="22"/>
        <v>3</v>
      </c>
      <c r="M23" s="17">
        <f t="shared" si="22"/>
        <v>1</v>
      </c>
      <c r="N23" s="18">
        <f t="shared" si="22"/>
        <v>9667.11</v>
      </c>
      <c r="O23" s="18">
        <f t="shared" si="22"/>
        <v>11697.2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5</v>
      </c>
      <c r="C33" s="8">
        <f t="shared" ref="C33:C41" si="24">IF(B33,B33/$B$43,"")</f>
        <v>0.11904761904761904</v>
      </c>
      <c r="D33" s="10">
        <f t="shared" ref="D33:D42" si="25">D13+I13+N13+S13+AC13+X13</f>
        <v>87393</v>
      </c>
      <c r="E33" s="11">
        <f t="shared" ref="E33:E42" si="26">E13+J13+O13+T13+AD13+Y13</f>
        <v>105745.53</v>
      </c>
      <c r="F33" s="21">
        <f t="shared" ref="F33:F41" si="27">IF(E33,E33/$E$43,"")</f>
        <v>0.33002222524464969</v>
      </c>
      <c r="J33" s="93" t="s">
        <v>3</v>
      </c>
      <c r="K33" s="94"/>
      <c r="L33" s="58">
        <f>B23</f>
        <v>8</v>
      </c>
      <c r="M33" s="8">
        <f>IF(L33,L33/$L$39,"")</f>
        <v>0.19047619047619047</v>
      </c>
      <c r="N33" s="59">
        <f>D23</f>
        <v>71434.559999999998</v>
      </c>
      <c r="O33" s="59">
        <f>E23</f>
        <v>86435.81</v>
      </c>
      <c r="P33" s="60">
        <f>IF(O33,O33/$O$39,"")</f>
        <v>0.26975833736918942</v>
      </c>
    </row>
    <row r="34" spans="1:33" s="25" customFormat="1" ht="30" customHeight="1" x14ac:dyDescent="0.3">
      <c r="A34" s="43" t="s">
        <v>18</v>
      </c>
      <c r="B34" s="12">
        <f t="shared" si="23"/>
        <v>1</v>
      </c>
      <c r="C34" s="8">
        <f t="shared" si="24"/>
        <v>2.3809523809523808E-2</v>
      </c>
      <c r="D34" s="13">
        <f t="shared" si="25"/>
        <v>19008.27</v>
      </c>
      <c r="E34" s="14">
        <f t="shared" si="26"/>
        <v>23000.01</v>
      </c>
      <c r="F34" s="21">
        <f t="shared" si="27"/>
        <v>7.1780948857594215E-2</v>
      </c>
      <c r="J34" s="89" t="s">
        <v>1</v>
      </c>
      <c r="K34" s="90"/>
      <c r="L34" s="61">
        <f>G23</f>
        <v>31</v>
      </c>
      <c r="M34" s="8">
        <f>IF(L34,L34/$L$39,"")</f>
        <v>0.73809523809523814</v>
      </c>
      <c r="N34" s="62">
        <f>I23</f>
        <v>183707.77000000002</v>
      </c>
      <c r="O34" s="62">
        <f>J23</f>
        <v>222286.40999999997</v>
      </c>
      <c r="P34" s="60">
        <f>IF(O34,O34/$O$39,"")</f>
        <v>0.69373576046046148</v>
      </c>
    </row>
    <row r="35" spans="1:33" ht="30" customHeight="1" x14ac:dyDescent="0.3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2</v>
      </c>
      <c r="K35" s="90"/>
      <c r="L35" s="61">
        <f>L23</f>
        <v>3</v>
      </c>
      <c r="M35" s="8">
        <f>IF(L35,L35/$L$39,"")</f>
        <v>7.1428571428571425E-2</v>
      </c>
      <c r="N35" s="62">
        <f>N23</f>
        <v>9667.11</v>
      </c>
      <c r="O35" s="62">
        <f>O23</f>
        <v>11697.2</v>
      </c>
      <c r="P35" s="60">
        <f>IF(O35,O35/$O$39,"")</f>
        <v>3.6505902170349103E-2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>IF(L37,L37/$L$39,"")</f>
        <v/>
      </c>
      <c r="N37" s="62">
        <f>X23</f>
        <v>0</v>
      </c>
      <c r="O37" s="62">
        <f>Y23</f>
        <v>0</v>
      </c>
      <c r="P37" s="60" t="str">
        <f>IF(O37,O37/$O$39,"")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J39" s="91" t="s">
        <v>0</v>
      </c>
      <c r="K39" s="92"/>
      <c r="L39" s="85">
        <f>SUM(L33:L38)</f>
        <v>42</v>
      </c>
      <c r="M39" s="17">
        <f>SUM(M33:M38)</f>
        <v>1</v>
      </c>
      <c r="N39" s="86">
        <f>SUM(N33:N38)</f>
        <v>264809.44</v>
      </c>
      <c r="O39" s="87">
        <f>SUM(O33:O38)</f>
        <v>320419.42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3"/>
        <v>36</v>
      </c>
      <c r="C40" s="8">
        <f t="shared" si="24"/>
        <v>0.8571428571428571</v>
      </c>
      <c r="D40" s="13">
        <f t="shared" si="25"/>
        <v>158408.16999999998</v>
      </c>
      <c r="E40" s="23">
        <f t="shared" si="26"/>
        <v>191673.88</v>
      </c>
      <c r="F40" s="21">
        <f t="shared" si="27"/>
        <v>0.59819682589775613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42</v>
      </c>
      <c r="C43" s="17">
        <f>SUM(C33:C42)</f>
        <v>1</v>
      </c>
      <c r="D43" s="18">
        <f>SUM(D33:D42)</f>
        <v>264809.44</v>
      </c>
      <c r="E43" s="18">
        <f>SUM(E33:E42)</f>
        <v>320419.42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5" zoomScaleNormal="85" workbookViewId="0">
      <selection activeCell="A4" sqref="A4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3</v>
      </c>
      <c r="C13" s="20">
        <f t="shared" ref="C13:C21" si="0">IF(B13,B13/$B$23,"")</f>
        <v>9.6774193548387094E-2</v>
      </c>
      <c r="D13" s="4">
        <v>248865.99</v>
      </c>
      <c r="E13" s="5">
        <v>301127.84999999998</v>
      </c>
      <c r="F13" s="21">
        <f t="shared" ref="F13:F22" si="1">IF(E13,E13/$E$23,"")</f>
        <v>0.39868383481536834</v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35">
      <c r="A14" s="43" t="s">
        <v>18</v>
      </c>
      <c r="B14" s="2">
        <v>3</v>
      </c>
      <c r="C14" s="20">
        <f t="shared" si="0"/>
        <v>9.6774193548387094E-2</v>
      </c>
      <c r="D14" s="6">
        <v>208307.38</v>
      </c>
      <c r="E14" s="7">
        <v>252051.93</v>
      </c>
      <c r="F14" s="21">
        <f t="shared" si="1"/>
        <v>0.3337088549764321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IF(L19,L19/$L$23,"")</f>
        <v/>
      </c>
      <c r="N19" s="6"/>
      <c r="O19" s="7"/>
      <c r="P19" s="21" t="str">
        <f>IF(O19,O19/$O$23,"")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35">
      <c r="A20" s="82" t="s">
        <v>29</v>
      </c>
      <c r="B20" s="69">
        <v>25</v>
      </c>
      <c r="C20" s="67">
        <f t="shared" si="0"/>
        <v>0.80645161290322576</v>
      </c>
      <c r="D20" s="70">
        <v>167045.54</v>
      </c>
      <c r="E20" s="71">
        <v>202125.11</v>
      </c>
      <c r="F20" s="21">
        <f t="shared" si="1"/>
        <v>0.2676073102081995</v>
      </c>
      <c r="G20" s="69">
        <v>48</v>
      </c>
      <c r="H20" s="67">
        <f t="shared" si="2"/>
        <v>1</v>
      </c>
      <c r="I20" s="70">
        <v>145725.96</v>
      </c>
      <c r="J20" s="71">
        <v>175158.2</v>
      </c>
      <c r="K20" s="68">
        <f t="shared" si="3"/>
        <v>1</v>
      </c>
      <c r="L20" s="69">
        <v>8</v>
      </c>
      <c r="M20" s="67">
        <f>IF(L20,L20/$L$23,"")</f>
        <v>1</v>
      </c>
      <c r="N20" s="70">
        <v>21449.87</v>
      </c>
      <c r="O20" s="71">
        <v>25954.34</v>
      </c>
      <c r="P20" s="68">
        <f>IF(O20,O20/$O$23,"")</f>
        <v>0.83977343174673436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IF(L21,L21/$L$23,"")</f>
        <v/>
      </c>
      <c r="N21" s="6">
        <v>4092.58</v>
      </c>
      <c r="O21" s="7">
        <v>4952.0200000000004</v>
      </c>
      <c r="P21" s="21">
        <f>IF(O21,O21/$O$23,"")</f>
        <v>0.16022656825326567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1">IF(G22,G22/$G$23,"")</f>
        <v/>
      </c>
      <c r="I22" s="70"/>
      <c r="J22" s="71"/>
      <c r="K22" s="68" t="str">
        <f t="shared" ref="K22" si="12">IF(J22,J22/$J$23,"")</f>
        <v/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4">
      <c r="A23" s="84" t="s">
        <v>0</v>
      </c>
      <c r="B23" s="16">
        <f t="shared" ref="B23:AE23" si="20">SUM(B13:B22)</f>
        <v>31</v>
      </c>
      <c r="C23" s="17">
        <f t="shared" si="20"/>
        <v>1</v>
      </c>
      <c r="D23" s="18">
        <f t="shared" si="20"/>
        <v>624218.91</v>
      </c>
      <c r="E23" s="18">
        <f t="shared" si="20"/>
        <v>755304.89</v>
      </c>
      <c r="F23" s="19">
        <f t="shared" si="20"/>
        <v>1</v>
      </c>
      <c r="G23" s="16">
        <f t="shared" si="20"/>
        <v>48</v>
      </c>
      <c r="H23" s="17">
        <f t="shared" si="20"/>
        <v>1</v>
      </c>
      <c r="I23" s="18">
        <f t="shared" si="20"/>
        <v>145725.96</v>
      </c>
      <c r="J23" s="18">
        <f t="shared" si="20"/>
        <v>175158.2</v>
      </c>
      <c r="K23" s="19">
        <f t="shared" si="20"/>
        <v>1</v>
      </c>
      <c r="L23" s="16">
        <f t="shared" si="20"/>
        <v>8</v>
      </c>
      <c r="M23" s="17">
        <f t="shared" si="20"/>
        <v>1</v>
      </c>
      <c r="N23" s="18">
        <f t="shared" si="20"/>
        <v>25542.449999999997</v>
      </c>
      <c r="O23" s="18">
        <f t="shared" si="20"/>
        <v>30906.36</v>
      </c>
      <c r="P23" s="19">
        <f t="shared" si="20"/>
        <v>1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0</v>
      </c>
      <c r="W23" s="17">
        <f t="shared" si="20"/>
        <v>0</v>
      </c>
      <c r="X23" s="18">
        <f t="shared" si="20"/>
        <v>0</v>
      </c>
      <c r="Y23" s="18">
        <f t="shared" si="20"/>
        <v>0</v>
      </c>
      <c r="Z23" s="19">
        <f t="shared" si="20"/>
        <v>0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21">B13+G13+L13+Q13+AA13+V13</f>
        <v>3</v>
      </c>
      <c r="C33" s="8">
        <f t="shared" ref="C33:C42" si="22">IF(B33,B33/$B$43,"")</f>
        <v>3.4482758620689655E-2</v>
      </c>
      <c r="D33" s="10">
        <f t="shared" ref="D33:D42" si="23">D13+I13+N13+S13+AC13+X13</f>
        <v>248865.99</v>
      </c>
      <c r="E33" s="11">
        <f t="shared" ref="E33:E42" si="24">E13+J13+O13+T13+AD13+Y13</f>
        <v>301127.84999999998</v>
      </c>
      <c r="F33" s="21">
        <f t="shared" ref="F33:F42" si="25">IF(E33,E33/$E$43,"")</f>
        <v>0.3132280207156572</v>
      </c>
      <c r="J33" s="93" t="s">
        <v>3</v>
      </c>
      <c r="K33" s="94"/>
      <c r="L33" s="58">
        <f>B23</f>
        <v>31</v>
      </c>
      <c r="M33" s="8">
        <f t="shared" ref="M33:M38" si="26">IF(L33,L33/$L$39,"")</f>
        <v>0.35632183908045978</v>
      </c>
      <c r="N33" s="59">
        <f>D23</f>
        <v>624218.91</v>
      </c>
      <c r="O33" s="59">
        <f>E23</f>
        <v>755304.89</v>
      </c>
      <c r="P33" s="60">
        <f t="shared" ref="P33:P38" si="27">IF(O33,O33/$O$39,"")</f>
        <v>0.78565518178261229</v>
      </c>
    </row>
    <row r="34" spans="1:33" s="25" customFormat="1" ht="30" customHeight="1" x14ac:dyDescent="0.35">
      <c r="A34" s="43" t="s">
        <v>18</v>
      </c>
      <c r="B34" s="12">
        <f t="shared" si="21"/>
        <v>3</v>
      </c>
      <c r="C34" s="8">
        <f t="shared" si="22"/>
        <v>3.4482758620689655E-2</v>
      </c>
      <c r="D34" s="13">
        <f t="shared" si="23"/>
        <v>208307.38</v>
      </c>
      <c r="E34" s="14">
        <f t="shared" si="24"/>
        <v>252051.93</v>
      </c>
      <c r="F34" s="21">
        <f t="shared" si="25"/>
        <v>0.26218009111897611</v>
      </c>
      <c r="J34" s="89" t="s">
        <v>1</v>
      </c>
      <c r="K34" s="90"/>
      <c r="L34" s="61">
        <f>G23</f>
        <v>48</v>
      </c>
      <c r="M34" s="8">
        <f t="shared" si="26"/>
        <v>0.55172413793103448</v>
      </c>
      <c r="N34" s="62">
        <f>I23</f>
        <v>145725.96</v>
      </c>
      <c r="O34" s="62">
        <f>J23</f>
        <v>175158.2</v>
      </c>
      <c r="P34" s="60">
        <f t="shared" si="27"/>
        <v>0.18219655305252314</v>
      </c>
    </row>
    <row r="35" spans="1:33" ht="30" customHeight="1" x14ac:dyDescent="0.35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9" t="s">
        <v>2</v>
      </c>
      <c r="K35" s="90"/>
      <c r="L35" s="61">
        <f>L23</f>
        <v>8</v>
      </c>
      <c r="M35" s="8">
        <f t="shared" si="26"/>
        <v>9.1954022988505746E-2</v>
      </c>
      <c r="N35" s="62">
        <f>N23</f>
        <v>25542.449999999997</v>
      </c>
      <c r="O35" s="62">
        <f>O23</f>
        <v>30906.36</v>
      </c>
      <c r="P35" s="60">
        <f t="shared" si="27"/>
        <v>3.2148265164864555E-2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89" t="s">
        <v>34</v>
      </c>
      <c r="K36" s="90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9" t="s">
        <v>5</v>
      </c>
      <c r="K37" s="90"/>
      <c r="L37" s="61">
        <f>V23</f>
        <v>0</v>
      </c>
      <c r="M37" s="8" t="str">
        <f t="shared" si="26"/>
        <v/>
      </c>
      <c r="N37" s="62">
        <f>X23</f>
        <v>0</v>
      </c>
      <c r="O37" s="62">
        <f>Y23</f>
        <v>0</v>
      </c>
      <c r="P37" s="60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21"/>
        <v>0</v>
      </c>
      <c r="C38" s="8" t="str">
        <f t="shared" si="22"/>
        <v/>
      </c>
      <c r="D38" s="13">
        <f t="shared" si="23"/>
        <v>0</v>
      </c>
      <c r="E38" s="22">
        <f t="shared" si="24"/>
        <v>0</v>
      </c>
      <c r="F38" s="21" t="str">
        <f t="shared" si="25"/>
        <v/>
      </c>
      <c r="G38" s="25"/>
      <c r="J38" s="89" t="s">
        <v>4</v>
      </c>
      <c r="K38" s="90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21"/>
        <v>0</v>
      </c>
      <c r="C39" s="8" t="str">
        <f t="shared" si="22"/>
        <v/>
      </c>
      <c r="D39" s="13">
        <f t="shared" si="23"/>
        <v>0</v>
      </c>
      <c r="E39" s="23">
        <f t="shared" si="24"/>
        <v>0</v>
      </c>
      <c r="F39" s="21" t="str">
        <f t="shared" si="25"/>
        <v/>
      </c>
      <c r="G39" s="25"/>
      <c r="J39" s="91" t="s">
        <v>0</v>
      </c>
      <c r="K39" s="92"/>
      <c r="L39" s="85">
        <f>SUM(L33:L38)</f>
        <v>87</v>
      </c>
      <c r="M39" s="17">
        <f>SUM(M33:M38)</f>
        <v>1</v>
      </c>
      <c r="N39" s="86">
        <f>SUM(N33:N38)</f>
        <v>795487.32</v>
      </c>
      <c r="O39" s="87">
        <f>SUM(O33:O38)</f>
        <v>961369.45000000007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1"/>
        <v>81</v>
      </c>
      <c r="C40" s="8">
        <f t="shared" si="22"/>
        <v>0.93103448275862066</v>
      </c>
      <c r="D40" s="13">
        <f t="shared" si="23"/>
        <v>334221.37</v>
      </c>
      <c r="E40" s="23">
        <f t="shared" si="24"/>
        <v>403237.65</v>
      </c>
      <c r="F40" s="21">
        <f t="shared" si="25"/>
        <v>0.41944088196270435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4092.58</v>
      </c>
      <c r="E41" s="14">
        <f t="shared" si="24"/>
        <v>4952.0200000000004</v>
      </c>
      <c r="F41" s="21">
        <f t="shared" si="25"/>
        <v>5.1510062026622547E-3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1"/>
        <v>0</v>
      </c>
      <c r="C42" s="8" t="str">
        <f t="shared" si="22"/>
        <v/>
      </c>
      <c r="D42" s="13">
        <f t="shared" si="23"/>
        <v>0</v>
      </c>
      <c r="E42" s="14">
        <f t="shared" si="24"/>
        <v>0</v>
      </c>
      <c r="F42" s="21" t="str">
        <f t="shared" si="25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87</v>
      </c>
      <c r="C43" s="17">
        <f>SUM(C33:C42)</f>
        <v>1</v>
      </c>
      <c r="D43" s="18">
        <f>SUM(D33:D42)</f>
        <v>795487.32</v>
      </c>
      <c r="E43" s="18">
        <f>SUM(E33:E42)</f>
        <v>961369.45000000007</v>
      </c>
      <c r="F43" s="19">
        <f>SUM(F33:F42)</f>
        <v>0.99999999999999989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zoomScale="85" zoomScaleNormal="85" workbookViewId="0">
      <selection activeCell="B8" sqref="B8"/>
    </sheetView>
  </sheetViews>
  <sheetFormatPr defaultColWidth="9.21875" defaultRowHeight="14.4" x14ac:dyDescent="0.3"/>
  <cols>
    <col min="1" max="1" width="30.44140625" style="27" customWidth="1"/>
    <col min="2" max="2" width="11.21875" style="63" customWidth="1"/>
    <col min="3" max="3" width="10.5546875" style="27" customWidth="1"/>
    <col min="4" max="4" width="19.218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218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5">
      <c r="A11" s="14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07" t="s">
        <v>4</v>
      </c>
      <c r="W11" s="108"/>
      <c r="X11" s="108"/>
      <c r="Y11" s="108"/>
      <c r="Z11" s="109"/>
      <c r="AA11" s="110" t="s">
        <v>5</v>
      </c>
      <c r="AB11" s="111"/>
      <c r="AC11" s="111"/>
      <c r="AD11" s="111"/>
      <c r="AE11" s="112"/>
    </row>
    <row r="12" spans="1:31" ht="39" customHeight="1" thickBot="1" x14ac:dyDescent="0.35">
      <c r="A12" s="14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'1T'!B13+'2T'!B13+'3T'!B13+'4T'!B13</f>
        <v>3</v>
      </c>
      <c r="C13" s="20">
        <f>IF(B13,B13/$B$23,"")</f>
        <v>6.1224489795918366E-2</v>
      </c>
      <c r="D13" s="10">
        <f>'1T'!D13+'2T'!D13+'3T'!D13+'4T'!D13</f>
        <v>248865.99</v>
      </c>
      <c r="E13" s="10">
        <f>'1T'!E13+'2T'!E13+'3T'!E13+'4T'!E13</f>
        <v>301127.84999999998</v>
      </c>
      <c r="F13" s="21">
        <f>IF(E13,E13/$E$23,"")</f>
        <v>0.28506710920338818</v>
      </c>
      <c r="G13" s="9">
        <f>'1T'!G13+'2T'!G13+'3T'!G13+'4T'!G13</f>
        <v>5</v>
      </c>
      <c r="H13" s="20">
        <f>IF(G13,G13/$G$23,"")</f>
        <v>2.7027027027027029E-2</v>
      </c>
      <c r="I13" s="10">
        <f>'1T'!I13+'2T'!I13+'3T'!I13+'4T'!I13</f>
        <v>87393</v>
      </c>
      <c r="J13" s="10">
        <f>'1T'!J13+'2T'!J13+'3T'!J13+'4T'!J13</f>
        <v>105745.53</v>
      </c>
      <c r="K13" s="21">
        <f>IF(J13,J13/$J$23,"")</f>
        <v>0.13091453542824591</v>
      </c>
      <c r="L13" s="9">
        <f>'1T'!L13+'2T'!L13+'3T'!L13+'4T'!L13</f>
        <v>0</v>
      </c>
      <c r="M13" s="20" t="str">
        <f>IF(L13,L13/$L$23,"")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>IF(O13,O13/$O$23,"")</f>
        <v/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3">
      <c r="A14" s="43" t="s">
        <v>18</v>
      </c>
      <c r="B14" s="9">
        <f>'1T'!B14+'2T'!B14+'3T'!B14+'4T'!B14</f>
        <v>3</v>
      </c>
      <c r="C14" s="20">
        <f t="shared" ref="C14:C22" si="0">IF(B14,B14/$B$23,"")</f>
        <v>6.1224489795918366E-2</v>
      </c>
      <c r="D14" s="13">
        <f>'1T'!D14+'2T'!D14+'3T'!D14+'4T'!D14</f>
        <v>208307.38</v>
      </c>
      <c r="E14" s="13">
        <f>'1T'!E14+'2T'!E14+'3T'!E14+'4T'!E14</f>
        <v>252051.93</v>
      </c>
      <c r="F14" s="21">
        <f t="shared" ref="F14:F22" si="1">IF(E14,E14/$E$23,"")</f>
        <v>0.23860866756175078</v>
      </c>
      <c r="G14" s="9">
        <f>'1T'!G14+'2T'!G14+'3T'!G14+'4T'!G14</f>
        <v>1</v>
      </c>
      <c r="H14" s="20">
        <f t="shared" ref="H14:H22" si="2">IF(G14,G14/$G$23,"")</f>
        <v>5.4054054054054057E-3</v>
      </c>
      <c r="I14" s="13">
        <f>'1T'!I14+'2T'!I14+'3T'!I14+'4T'!I14</f>
        <v>19008.27</v>
      </c>
      <c r="J14" s="13">
        <f>'1T'!J14+'2T'!J14+'3T'!J14+'4T'!J14</f>
        <v>23000.01</v>
      </c>
      <c r="K14" s="21">
        <f t="shared" ref="K14:K22" si="3">IF(J14,J14/$J$23,"")</f>
        <v>2.8474353705494788E-2</v>
      </c>
      <c r="L14" s="9">
        <f>'1T'!L14+'2T'!L14+'3T'!L14+'4T'!L14</f>
        <v>0</v>
      </c>
      <c r="M14" s="20" t="str">
        <f t="shared" ref="M14:M22" si="4">IF(L14,L14/$L$23,"")</f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ref="P14:P22" si="5">IF(O14,O14/$O$23,"")</f>
        <v/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0</v>
      </c>
      <c r="AB14" s="20" t="str">
        <f t="shared" ref="AB14:AB22" si="10">IF(AA14,AA14/$AA$23,"")</f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ref="AE14:AE22" si="11">IF(AD14,AD14/$AD$23,"")</f>
        <v/>
      </c>
    </row>
    <row r="15" spans="1:31" s="42" customFormat="1" ht="36" customHeight="1" x14ac:dyDescent="0.3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1</v>
      </c>
      <c r="H15" s="20">
        <f t="shared" si="2"/>
        <v>5.4054054054054057E-3</v>
      </c>
      <c r="I15" s="13">
        <f>'1T'!I15+'2T'!I15+'3T'!I15+'4T'!I15</f>
        <v>17017.91</v>
      </c>
      <c r="J15" s="13">
        <f>'1T'!J15+'2T'!J15+'3T'!J15+'4T'!J15</f>
        <v>20591.669999999998</v>
      </c>
      <c r="K15" s="21">
        <f t="shared" si="3"/>
        <v>2.5492793045169364E-2</v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'1T'!B18+'2T'!B18+'3T'!B18+'4T'!B18</f>
        <v>1</v>
      </c>
      <c r="C18" s="20">
        <f t="shared" si="0"/>
        <v>2.0408163265306121E-2</v>
      </c>
      <c r="D18" s="13">
        <f>'1T'!D18+'2T'!D18+'3T'!D18+'4T'!D18</f>
        <v>155024.47</v>
      </c>
      <c r="E18" s="13">
        <f>'1T'!E18+'2T'!E18+'3T'!E18+'4T'!E18</f>
        <v>187579.61</v>
      </c>
      <c r="F18" s="21">
        <f t="shared" si="1"/>
        <v>0.17757499735809545</v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</v>
      </c>
      <c r="H19" s="20">
        <f t="shared" si="2"/>
        <v>5.4054054054054057E-3</v>
      </c>
      <c r="I19" s="13">
        <f>'1T'!I19+'2T'!I19+'3T'!I19+'4T'!I19</f>
        <v>28925.62</v>
      </c>
      <c r="J19" s="13">
        <f>'1T'!J19+'2T'!J19+'3T'!J19+'4T'!J19</f>
        <v>35000</v>
      </c>
      <c r="K19" s="21">
        <f t="shared" si="3"/>
        <v>4.3330519408135808E-2</v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'1T'!B20+'2T'!B20+'3T'!B20+'4T'!B20</f>
        <v>42</v>
      </c>
      <c r="C20" s="20">
        <f t="shared" si="0"/>
        <v>0.8571428571428571</v>
      </c>
      <c r="D20" s="13">
        <f>'1T'!D20+'2T'!D20+'3T'!D20+'4T'!D20</f>
        <v>261851.92</v>
      </c>
      <c r="E20" s="13">
        <f>'1T'!E20+'2T'!E20+'3T'!E20+'4T'!E20</f>
        <v>315580.81999999995</v>
      </c>
      <c r="F20" s="21">
        <f t="shared" si="1"/>
        <v>0.29874922587676556</v>
      </c>
      <c r="G20" s="9">
        <f>'1T'!G20+'2T'!G20+'3T'!G20+'4T'!G20</f>
        <v>177</v>
      </c>
      <c r="H20" s="20">
        <f t="shared" si="2"/>
        <v>0.95675675675675675</v>
      </c>
      <c r="I20" s="13">
        <f>'1T'!I20+'2T'!I20+'3T'!I20+'4T'!I20</f>
        <v>521692.47</v>
      </c>
      <c r="J20" s="13">
        <f>'1T'!J20+'2T'!J20+'3T'!J20+'4T'!J20</f>
        <v>623407.55000000005</v>
      </c>
      <c r="K20" s="21">
        <f t="shared" si="3"/>
        <v>0.7717877984129542</v>
      </c>
      <c r="L20" s="9">
        <f>'1T'!L20+'2T'!L20+'3T'!L20+'4T'!L20</f>
        <v>17</v>
      </c>
      <c r="M20" s="20">
        <f t="shared" si="4"/>
        <v>1</v>
      </c>
      <c r="N20" s="13">
        <f>'1T'!N20+'2T'!N20+'3T'!N20+'4T'!N20</f>
        <v>41610.07</v>
      </c>
      <c r="O20" s="13">
        <f>'1T'!O20+'2T'!O20+'3T'!O20+'4T'!O20</f>
        <v>49568.180000000008</v>
      </c>
      <c r="P20" s="21">
        <f t="shared" si="5"/>
        <v>0.89984765384746646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40.049999999999997" customHeight="1" x14ac:dyDescent="0.3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0</v>
      </c>
      <c r="H21" s="20" t="str">
        <f t="shared" si="2"/>
        <v/>
      </c>
      <c r="I21" s="13">
        <f>'1T'!I21+'2T'!I21+'3T'!I21+'4T'!I21</f>
        <v>0</v>
      </c>
      <c r="J21" s="13">
        <f>'1T'!J21+'2T'!J21+'3T'!J21+'4T'!J21</f>
        <v>0</v>
      </c>
      <c r="K21" s="21" t="str">
        <f t="shared" si="3"/>
        <v/>
      </c>
      <c r="L21" s="9">
        <f>'1T'!L21+'2T'!L21+'3T'!L21+'4T'!L21</f>
        <v>0</v>
      </c>
      <c r="M21" s="20" t="str">
        <f t="shared" si="4"/>
        <v/>
      </c>
      <c r="N21" s="13">
        <f>'1T'!N21+'2T'!N21+'3T'!N21+'4T'!N21</f>
        <v>4559.42</v>
      </c>
      <c r="O21" s="13">
        <f>'1T'!O21+'2T'!O21+'3T'!O21+'4T'!O21</f>
        <v>5516.9000000000005</v>
      </c>
      <c r="P21" s="21">
        <f t="shared" si="5"/>
        <v>0.10015234615253349</v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0</v>
      </c>
      <c r="H22" s="67" t="str">
        <f t="shared" si="2"/>
        <v/>
      </c>
      <c r="I22" s="79">
        <f>'1T'!I22+'2T'!I22+'3T'!I22+'4T'!I22</f>
        <v>0</v>
      </c>
      <c r="J22" s="80">
        <f>'1T'!J22+'2T'!J22+'3T'!J22+'4T'!J22</f>
        <v>0</v>
      </c>
      <c r="K22" s="68" t="str">
        <f t="shared" si="3"/>
        <v/>
      </c>
      <c r="L22" s="83">
        <f>'1T'!L22+'2T'!L22+'3T'!L22+'4T'!L22</f>
        <v>0</v>
      </c>
      <c r="M22" s="67" t="str">
        <f t="shared" si="4"/>
        <v/>
      </c>
      <c r="N22" s="79">
        <f>'1T'!N22+'2T'!N22+'3T'!N22+'4T'!N22</f>
        <v>0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5">
      <c r="A23" s="84" t="s">
        <v>0</v>
      </c>
      <c r="B23" s="16">
        <f t="shared" ref="B23:AE23" si="12">SUM(B13:B22)</f>
        <v>49</v>
      </c>
      <c r="C23" s="17">
        <f t="shared" si="12"/>
        <v>1</v>
      </c>
      <c r="D23" s="18">
        <f t="shared" si="12"/>
        <v>874049.76</v>
      </c>
      <c r="E23" s="18">
        <f t="shared" si="12"/>
        <v>1056340.21</v>
      </c>
      <c r="F23" s="19">
        <f t="shared" si="12"/>
        <v>1</v>
      </c>
      <c r="G23" s="16">
        <f t="shared" si="12"/>
        <v>185</v>
      </c>
      <c r="H23" s="17">
        <f t="shared" si="12"/>
        <v>1</v>
      </c>
      <c r="I23" s="18">
        <f t="shared" si="12"/>
        <v>674037.27</v>
      </c>
      <c r="J23" s="18">
        <f t="shared" si="12"/>
        <v>807744.76</v>
      </c>
      <c r="K23" s="19">
        <f t="shared" si="12"/>
        <v>1</v>
      </c>
      <c r="L23" s="16">
        <f t="shared" si="12"/>
        <v>17</v>
      </c>
      <c r="M23" s="17">
        <f t="shared" si="12"/>
        <v>1</v>
      </c>
      <c r="N23" s="18">
        <f t="shared" si="12"/>
        <v>46169.49</v>
      </c>
      <c r="O23" s="18">
        <f t="shared" si="12"/>
        <v>55085.080000000009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26.55" customHeight="1" x14ac:dyDescent="0.3">
      <c r="B24" s="26"/>
      <c r="H24" s="26"/>
      <c r="N24" s="26"/>
    </row>
    <row r="25" spans="1:31" s="49" customFormat="1" ht="48" customHeight="1" x14ac:dyDescent="0.3">
      <c r="A25" s="136" t="s">
        <v>38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thickBo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3">
      <c r="A29" s="142" t="s">
        <v>10</v>
      </c>
      <c r="B29" s="145" t="s">
        <v>17</v>
      </c>
      <c r="C29" s="146"/>
      <c r="D29" s="146"/>
      <c r="E29" s="146"/>
      <c r="F29" s="147"/>
      <c r="G29" s="25"/>
      <c r="H29" s="55"/>
      <c r="I29" s="55"/>
      <c r="J29" s="151" t="s">
        <v>15</v>
      </c>
      <c r="K29" s="152"/>
      <c r="L29" s="145" t="s">
        <v>16</v>
      </c>
      <c r="M29" s="146"/>
      <c r="N29" s="146"/>
      <c r="O29" s="146"/>
      <c r="P29" s="147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5">
      <c r="A30" s="143"/>
      <c r="B30" s="148"/>
      <c r="C30" s="149"/>
      <c r="D30" s="149"/>
      <c r="E30" s="149"/>
      <c r="F30" s="150"/>
      <c r="G30" s="25"/>
      <c r="J30" s="153"/>
      <c r="K30" s="154"/>
      <c r="L30" s="157"/>
      <c r="M30" s="158"/>
      <c r="N30" s="158"/>
      <c r="O30" s="158"/>
      <c r="P30" s="159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40.049999999999997" customHeight="1" thickBot="1" x14ac:dyDescent="0.35">
      <c r="A31" s="144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5"/>
      <c r="K31" s="156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x14ac:dyDescent="0.3">
      <c r="A32" s="41" t="s">
        <v>25</v>
      </c>
      <c r="B32" s="9">
        <f t="shared" ref="B32:B41" si="13">B13+G13+L13+Q13+V13+AA13</f>
        <v>8</v>
      </c>
      <c r="C32" s="8">
        <f t="shared" ref="C32:C38" si="14">IF(B32,B32/$B$42,"")</f>
        <v>3.1872509960159362E-2</v>
      </c>
      <c r="D32" s="10">
        <f t="shared" ref="D32:D41" si="15">D13+I13+N13+S13+X13+AC13</f>
        <v>336258.99</v>
      </c>
      <c r="E32" s="11">
        <f t="shared" ref="E32:E41" si="16">E13+J13+O13+T13+Y13+AD13</f>
        <v>406873.38</v>
      </c>
      <c r="F32" s="21">
        <f t="shared" ref="F32:F38" si="17">IF(E32,E32/$E$42,"")</f>
        <v>0.21200486116381401</v>
      </c>
      <c r="J32" s="93" t="s">
        <v>3</v>
      </c>
      <c r="K32" s="94"/>
      <c r="L32" s="58">
        <f>B23</f>
        <v>49</v>
      </c>
      <c r="M32" s="8">
        <f t="shared" ref="M32:M37" si="18">IF(L32,L32/$L$38,"")</f>
        <v>0.19521912350597609</v>
      </c>
      <c r="N32" s="59">
        <f>D23</f>
        <v>874049.76</v>
      </c>
      <c r="O32" s="59">
        <f>E23</f>
        <v>1056340.21</v>
      </c>
      <c r="P32" s="60">
        <f t="shared" ref="P32:P37" si="19">IF(O32,O32/$O$38,"")</f>
        <v>0.55041511824343026</v>
      </c>
    </row>
    <row r="33" spans="1:33" s="25" customFormat="1" ht="30" customHeight="1" x14ac:dyDescent="0.3">
      <c r="A33" s="43" t="s">
        <v>18</v>
      </c>
      <c r="B33" s="12">
        <f t="shared" si="13"/>
        <v>4</v>
      </c>
      <c r="C33" s="8">
        <f t="shared" si="14"/>
        <v>1.5936254980079681E-2</v>
      </c>
      <c r="D33" s="13">
        <f t="shared" si="15"/>
        <v>227315.65</v>
      </c>
      <c r="E33" s="14">
        <f t="shared" si="16"/>
        <v>275051.94</v>
      </c>
      <c r="F33" s="21">
        <f t="shared" si="17"/>
        <v>0.14331817026844496</v>
      </c>
      <c r="J33" s="89" t="s">
        <v>1</v>
      </c>
      <c r="K33" s="90"/>
      <c r="L33" s="61">
        <f>G23</f>
        <v>185</v>
      </c>
      <c r="M33" s="8">
        <f t="shared" si="18"/>
        <v>0.73705179282868527</v>
      </c>
      <c r="N33" s="62">
        <f>I23</f>
        <v>674037.27</v>
      </c>
      <c r="O33" s="62">
        <f>J23</f>
        <v>807744.76</v>
      </c>
      <c r="P33" s="60">
        <f t="shared" si="19"/>
        <v>0.42088232879624188</v>
      </c>
    </row>
    <row r="34" spans="1:33" s="25" customFormat="1" ht="30" customHeight="1" x14ac:dyDescent="0.3">
      <c r="A34" s="43" t="s">
        <v>19</v>
      </c>
      <c r="B34" s="12">
        <f t="shared" si="13"/>
        <v>1</v>
      </c>
      <c r="C34" s="8">
        <f t="shared" si="14"/>
        <v>3.9840637450199202E-3</v>
      </c>
      <c r="D34" s="13">
        <f t="shared" si="15"/>
        <v>17017.91</v>
      </c>
      <c r="E34" s="14">
        <f t="shared" si="16"/>
        <v>20591.669999999998</v>
      </c>
      <c r="F34" s="21">
        <f t="shared" si="17"/>
        <v>1.0729466104371522E-2</v>
      </c>
      <c r="J34" s="89" t="s">
        <v>2</v>
      </c>
      <c r="K34" s="90"/>
      <c r="L34" s="61">
        <f>L23</f>
        <v>17</v>
      </c>
      <c r="M34" s="8">
        <f t="shared" si="18"/>
        <v>6.7729083665338641E-2</v>
      </c>
      <c r="N34" s="62">
        <f>N23</f>
        <v>46169.49</v>
      </c>
      <c r="O34" s="62">
        <f>O23</f>
        <v>55085.080000000009</v>
      </c>
      <c r="P34" s="60">
        <f t="shared" si="19"/>
        <v>2.870255296032783E-2</v>
      </c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89" t="s">
        <v>34</v>
      </c>
      <c r="K35" s="90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89" t="s">
        <v>5</v>
      </c>
      <c r="K36" s="90"/>
      <c r="L36" s="61">
        <f>AA23</f>
        <v>0</v>
      </c>
      <c r="M36" s="8" t="str">
        <f t="shared" si="18"/>
        <v/>
      </c>
      <c r="N36" s="62">
        <f>AC23</f>
        <v>0</v>
      </c>
      <c r="O36" s="62">
        <f>AD23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33</v>
      </c>
      <c r="B37" s="15">
        <f t="shared" si="13"/>
        <v>1</v>
      </c>
      <c r="C37" s="8">
        <f t="shared" si="14"/>
        <v>3.9840637450199202E-3</v>
      </c>
      <c r="D37" s="13">
        <f t="shared" si="15"/>
        <v>155024.47</v>
      </c>
      <c r="E37" s="22">
        <f t="shared" si="16"/>
        <v>187579.61</v>
      </c>
      <c r="F37" s="21">
        <f t="shared" si="17"/>
        <v>9.7739963167932917E-2</v>
      </c>
      <c r="G37" s="25"/>
      <c r="H37" s="25"/>
      <c r="I37" s="25"/>
      <c r="J37" s="89" t="s">
        <v>4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13"/>
        <v>1</v>
      </c>
      <c r="C38" s="8">
        <f t="shared" si="14"/>
        <v>3.9840637450199202E-3</v>
      </c>
      <c r="D38" s="13">
        <f t="shared" si="15"/>
        <v>28925.62</v>
      </c>
      <c r="E38" s="23">
        <f t="shared" si="16"/>
        <v>35000</v>
      </c>
      <c r="F38" s="21">
        <f t="shared" si="17"/>
        <v>1.8237049916446955E-2</v>
      </c>
      <c r="G38" s="25"/>
      <c r="H38" s="25"/>
      <c r="I38" s="25"/>
      <c r="J38" s="91" t="s">
        <v>0</v>
      </c>
      <c r="K38" s="92"/>
      <c r="L38" s="85">
        <f>SUM(L32:L37)</f>
        <v>251</v>
      </c>
      <c r="M38" s="17">
        <f>SUM(M32:M37)</f>
        <v>1</v>
      </c>
      <c r="N38" s="86">
        <f>SUM(N32:N37)</f>
        <v>1594256.52</v>
      </c>
      <c r="O38" s="87">
        <f>SUM(O32:O37)</f>
        <v>1919170.05</v>
      </c>
      <c r="P38" s="88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13"/>
        <v>236</v>
      </c>
      <c r="C39" s="8">
        <f>IF(B39,B39/$B$42,"")</f>
        <v>0.94023904382470125</v>
      </c>
      <c r="D39" s="13">
        <f t="shared" si="15"/>
        <v>825154.46</v>
      </c>
      <c r="E39" s="23">
        <f t="shared" si="16"/>
        <v>988556.55</v>
      </c>
      <c r="F39" s="21">
        <f>IF(E39,E39/$E$42,"")</f>
        <v>0.51509586135944552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6" t="s">
        <v>32</v>
      </c>
      <c r="B40" s="12">
        <f t="shared" si="13"/>
        <v>0</v>
      </c>
      <c r="C40" s="8" t="str">
        <f>IF(B40,B40/$B$42,"")</f>
        <v/>
      </c>
      <c r="D40" s="13">
        <f t="shared" si="15"/>
        <v>4559.42</v>
      </c>
      <c r="E40" s="14">
        <f t="shared" si="16"/>
        <v>5516.9000000000005</v>
      </c>
      <c r="F40" s="21">
        <f>IF(E40,E40/$E$42,"")</f>
        <v>2.8746280195441776E-3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73" t="s">
        <v>45</v>
      </c>
      <c r="B41" s="12">
        <f t="shared" si="13"/>
        <v>0</v>
      </c>
      <c r="C41" s="8" t="str">
        <f>IF(B41,B41/$B$42,"")</f>
        <v/>
      </c>
      <c r="D41" s="13">
        <f t="shared" si="15"/>
        <v>0</v>
      </c>
      <c r="E41" s="14">
        <f t="shared" si="16"/>
        <v>0</v>
      </c>
      <c r="F41" s="21" t="str">
        <f>IF(E41,E41/$E$42,"")</f>
        <v/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5">
      <c r="A42" s="65" t="s">
        <v>0</v>
      </c>
      <c r="B42" s="16">
        <f>SUM(B32:B41)</f>
        <v>251</v>
      </c>
      <c r="C42" s="17">
        <f>SUM(C32:C41)</f>
        <v>1</v>
      </c>
      <c r="D42" s="18">
        <f>SUM(D32:D41)</f>
        <v>1594256.52</v>
      </c>
      <c r="E42" s="18">
        <f>SUM(E32:E41)</f>
        <v>1919170.05</v>
      </c>
      <c r="F42" s="19">
        <f>SUM(F32:F41)</f>
        <v>1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3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3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3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5:Q25"/>
    <mergeCell ref="A26:H26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2020-02-07T07:52:16Z</dcterms:modified>
</cp:coreProperties>
</file>