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C13" i="4" l="1"/>
  <c r="B16" i="7"/>
  <c r="D16" i="7"/>
  <c r="J22" i="7"/>
  <c r="E41" i="7" s="1"/>
  <c r="E22" i="7"/>
  <c r="O22" i="7"/>
  <c r="T22" i="7"/>
  <c r="Y22" i="7"/>
  <c r="AD22" i="7"/>
  <c r="E13" i="7"/>
  <c r="E32" i="7" s="1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E40" i="7" s="1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E34" i="7"/>
  <c r="J16" i="7"/>
  <c r="O16" i="7"/>
  <c r="E16" i="7"/>
  <c r="T16" i="7"/>
  <c r="Y16" i="7"/>
  <c r="AD16" i="7"/>
  <c r="E35" i="7"/>
  <c r="J17" i="7"/>
  <c r="O17" i="7"/>
  <c r="E17" i="7"/>
  <c r="T17" i="7"/>
  <c r="Y17" i="7"/>
  <c r="AD17" i="7"/>
  <c r="E36" i="7"/>
  <c r="J18" i="7"/>
  <c r="O18" i="7"/>
  <c r="AD18" i="7"/>
  <c r="E18" i="7"/>
  <c r="T18" i="7"/>
  <c r="Y18" i="7"/>
  <c r="E37" i="7"/>
  <c r="J19" i="7"/>
  <c r="O19" i="7"/>
  <c r="AD19" i="7"/>
  <c r="E19" i="7"/>
  <c r="T19" i="7"/>
  <c r="Y19" i="7"/>
  <c r="F34" i="7"/>
  <c r="F35" i="7"/>
  <c r="F36" i="7"/>
  <c r="I22" i="7"/>
  <c r="D41" i="7" s="1"/>
  <c r="D22" i="7"/>
  <c r="N22" i="7"/>
  <c r="S22" i="7"/>
  <c r="X22" i="7"/>
  <c r="AC22" i="7"/>
  <c r="I16" i="7"/>
  <c r="N16" i="7"/>
  <c r="S16" i="7"/>
  <c r="X16" i="7"/>
  <c r="AC16" i="7"/>
  <c r="D35" i="7"/>
  <c r="D13" i="7"/>
  <c r="I13" i="7"/>
  <c r="N13" i="7"/>
  <c r="S13" i="7"/>
  <c r="X13" i="7"/>
  <c r="AC13" i="7"/>
  <c r="D20" i="7"/>
  <c r="D23" i="7" s="1"/>
  <c r="N32" i="7" s="1"/>
  <c r="I20" i="7"/>
  <c r="N20" i="7"/>
  <c r="AC20" i="7"/>
  <c r="S20" i="7"/>
  <c r="X20" i="7"/>
  <c r="D21" i="7"/>
  <c r="I21" i="7"/>
  <c r="D40" i="7" s="1"/>
  <c r="N21" i="7"/>
  <c r="AC21" i="7"/>
  <c r="S21" i="7"/>
  <c r="X21" i="7"/>
  <c r="I14" i="7"/>
  <c r="D33" i="7" s="1"/>
  <c r="N14" i="7"/>
  <c r="D14" i="7"/>
  <c r="S14" i="7"/>
  <c r="X14" i="7"/>
  <c r="AC14" i="7"/>
  <c r="I15" i="7"/>
  <c r="N15" i="7"/>
  <c r="D15" i="7"/>
  <c r="S15" i="7"/>
  <c r="X15" i="7"/>
  <c r="AC15" i="7"/>
  <c r="D34" i="7"/>
  <c r="I17" i="7"/>
  <c r="N17" i="7"/>
  <c r="D17" i="7"/>
  <c r="S17" i="7"/>
  <c r="X17" i="7"/>
  <c r="AC17" i="7"/>
  <c r="D36" i="7"/>
  <c r="I18" i="7"/>
  <c r="D37" i="7" s="1"/>
  <c r="N18" i="7"/>
  <c r="AC18" i="7"/>
  <c r="D18" i="7"/>
  <c r="S18" i="7"/>
  <c r="X18" i="7"/>
  <c r="I19" i="7"/>
  <c r="N19" i="7"/>
  <c r="AC19" i="7"/>
  <c r="D19" i="7"/>
  <c r="S19" i="7"/>
  <c r="X19" i="7"/>
  <c r="G22" i="7"/>
  <c r="B41" i="7" s="1"/>
  <c r="B22" i="7"/>
  <c r="L22" i="7"/>
  <c r="Q22" i="7"/>
  <c r="V22" i="7"/>
  <c r="AA22" i="7"/>
  <c r="G16" i="7"/>
  <c r="L16" i="7"/>
  <c r="Q16" i="7"/>
  <c r="V16" i="7"/>
  <c r="AA16" i="7"/>
  <c r="B35" i="7"/>
  <c r="B13" i="7"/>
  <c r="B23" i="7" s="1"/>
  <c r="L32" i="7" s="1"/>
  <c r="G13" i="7"/>
  <c r="L13" i="7"/>
  <c r="Q13" i="7"/>
  <c r="V13" i="7"/>
  <c r="AA13" i="7"/>
  <c r="B20" i="7"/>
  <c r="G20" i="7"/>
  <c r="L20" i="7"/>
  <c r="AA20" i="7"/>
  <c r="Q20" i="7"/>
  <c r="V20" i="7"/>
  <c r="B21" i="7"/>
  <c r="G21" i="7"/>
  <c r="L21" i="7"/>
  <c r="AA21" i="7"/>
  <c r="Q21" i="7"/>
  <c r="V21" i="7"/>
  <c r="G14" i="7"/>
  <c r="L14" i="7"/>
  <c r="B14" i="7"/>
  <c r="Q14" i="7"/>
  <c r="V14" i="7"/>
  <c r="AA14" i="7"/>
  <c r="B33" i="7"/>
  <c r="G15" i="7"/>
  <c r="L15" i="7"/>
  <c r="B15" i="7"/>
  <c r="Q15" i="7"/>
  <c r="V15" i="7"/>
  <c r="AA15" i="7"/>
  <c r="B34" i="7"/>
  <c r="G17" i="7"/>
  <c r="L17" i="7"/>
  <c r="B17" i="7"/>
  <c r="Q17" i="7"/>
  <c r="V17" i="7"/>
  <c r="AA17" i="7"/>
  <c r="B36" i="7"/>
  <c r="G18" i="7"/>
  <c r="B37" i="7" s="1"/>
  <c r="L18" i="7"/>
  <c r="AA18" i="7"/>
  <c r="B18" i="7"/>
  <c r="Q18" i="7"/>
  <c r="V18" i="7"/>
  <c r="G19" i="7"/>
  <c r="L19" i="7"/>
  <c r="AA19" i="7"/>
  <c r="B19" i="7"/>
  <c r="Q19" i="7"/>
  <c r="V19" i="7"/>
  <c r="C34" i="7"/>
  <c r="C35" i="7"/>
  <c r="C36" i="7"/>
  <c r="T23" i="7"/>
  <c r="O35" i="7"/>
  <c r="AD23" i="7"/>
  <c r="O36" i="7"/>
  <c r="Y23" i="7"/>
  <c r="O37" i="7"/>
  <c r="P35" i="7"/>
  <c r="P36" i="7"/>
  <c r="P37" i="7"/>
  <c r="S23" i="7"/>
  <c r="N35" i="7"/>
  <c r="AC23" i="7"/>
  <c r="N36" i="7"/>
  <c r="X23" i="7"/>
  <c r="N37" i="7"/>
  <c r="Q23" i="7"/>
  <c r="L35" i="7"/>
  <c r="AA23" i="7"/>
  <c r="L36" i="7"/>
  <c r="V23" i="7"/>
  <c r="L37" i="7"/>
  <c r="M35" i="7"/>
  <c r="M36" i="7"/>
  <c r="M37" i="7"/>
  <c r="AE22" i="7"/>
  <c r="AB22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P18" i="7"/>
  <c r="M18" i="7"/>
  <c r="P17" i="7"/>
  <c r="M17" i="7"/>
  <c r="P16" i="7"/>
  <c r="M16" i="7"/>
  <c r="P15" i="7"/>
  <c r="M15" i="7"/>
  <c r="P14" i="7"/>
  <c r="M14" i="7"/>
  <c r="AE13" i="7"/>
  <c r="AE23" i="7"/>
  <c r="AB13" i="7"/>
  <c r="AB23" i="7"/>
  <c r="Z13" i="7"/>
  <c r="Z23" i="7"/>
  <c r="W13" i="7"/>
  <c r="W23" i="7"/>
  <c r="U13" i="7"/>
  <c r="U23" i="7"/>
  <c r="R13" i="7"/>
  <c r="R23" i="7"/>
  <c r="P13" i="7"/>
  <c r="M13" i="7"/>
  <c r="K15" i="7"/>
  <c r="K16" i="7"/>
  <c r="K17" i="7"/>
  <c r="H15" i="7"/>
  <c r="H16" i="7"/>
  <c r="H17" i="7"/>
  <c r="F14" i="7"/>
  <c r="F15" i="7"/>
  <c r="F16" i="7"/>
  <c r="F17" i="7"/>
  <c r="F18" i="7"/>
  <c r="F19" i="7"/>
  <c r="F21" i="7"/>
  <c r="F22" i="7"/>
  <c r="C14" i="7"/>
  <c r="C15" i="7"/>
  <c r="C16" i="7"/>
  <c r="C17" i="7"/>
  <c r="C18" i="7"/>
  <c r="C19" i="7"/>
  <c r="C20" i="7"/>
  <c r="C21" i="7"/>
  <c r="C22" i="7"/>
  <c r="J23" i="6"/>
  <c r="O34" i="6" s="1"/>
  <c r="E23" i="6"/>
  <c r="O33" i="6" s="1"/>
  <c r="O23" i="6"/>
  <c r="O35" i="6" s="1"/>
  <c r="Y23" i="6"/>
  <c r="O37" i="6"/>
  <c r="T23" i="6"/>
  <c r="O36" i="6"/>
  <c r="AD23" i="6"/>
  <c r="O38" i="6"/>
  <c r="P36" i="6"/>
  <c r="P37" i="6"/>
  <c r="P38" i="6"/>
  <c r="I23" i="6"/>
  <c r="N34" i="6" s="1"/>
  <c r="D23" i="6"/>
  <c r="N33" i="6" s="1"/>
  <c r="N23" i="6"/>
  <c r="N35" i="6" s="1"/>
  <c r="X23" i="6"/>
  <c r="N37" i="6"/>
  <c r="S23" i="6"/>
  <c r="N36" i="6"/>
  <c r="AC23" i="6"/>
  <c r="N38" i="6"/>
  <c r="G23" i="6"/>
  <c r="L34" i="6" s="1"/>
  <c r="B23" i="6"/>
  <c r="L33" i="6"/>
  <c r="L23" i="6"/>
  <c r="L35" i="6" s="1"/>
  <c r="V23" i="6"/>
  <c r="L37" i="6"/>
  <c r="Q23" i="6"/>
  <c r="L36" i="6"/>
  <c r="AA23" i="6"/>
  <c r="L38" i="6"/>
  <c r="M36" i="6"/>
  <c r="M37" i="6"/>
  <c r="M38" i="6"/>
  <c r="E42" i="6"/>
  <c r="E33" i="6"/>
  <c r="E34" i="6"/>
  <c r="E35" i="6"/>
  <c r="E36" i="6"/>
  <c r="E37" i="6"/>
  <c r="E38" i="6"/>
  <c r="E39" i="6"/>
  <c r="E40" i="6"/>
  <c r="E41" i="6"/>
  <c r="F34" i="6"/>
  <c r="F35" i="6"/>
  <c r="F36" i="6"/>
  <c r="F37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B38" i="6"/>
  <c r="B39" i="6"/>
  <c r="B40" i="6"/>
  <c r="C34" i="6"/>
  <c r="C35" i="6"/>
  <c r="C36" i="6"/>
  <c r="C37" i="6"/>
  <c r="C41" i="6"/>
  <c r="AE13" i="6"/>
  <c r="AE14" i="6"/>
  <c r="AE15" i="6"/>
  <c r="AE16" i="6"/>
  <c r="AE17" i="6"/>
  <c r="AE18" i="6"/>
  <c r="AE19" i="6"/>
  <c r="AE20" i="6"/>
  <c r="AE21" i="6"/>
  <c r="AE22" i="6"/>
  <c r="AE23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Z23" i="6"/>
  <c r="W13" i="6"/>
  <c r="W14" i="6"/>
  <c r="W15" i="6"/>
  <c r="W16" i="6"/>
  <c r="W17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3" i="6"/>
  <c r="P14" i="6"/>
  <c r="P15" i="6"/>
  <c r="P16" i="6"/>
  <c r="P18" i="6"/>
  <c r="P19" i="6"/>
  <c r="P20" i="6"/>
  <c r="P22" i="6"/>
  <c r="M13" i="6"/>
  <c r="M14" i="6"/>
  <c r="M15" i="6"/>
  <c r="M16" i="6"/>
  <c r="M18" i="6"/>
  <c r="M21" i="6"/>
  <c r="M22" i="6"/>
  <c r="K13" i="6"/>
  <c r="K14" i="6"/>
  <c r="K15" i="6"/>
  <c r="K16" i="6"/>
  <c r="K17" i="6"/>
  <c r="K18" i="6"/>
  <c r="H14" i="6"/>
  <c r="H15" i="6"/>
  <c r="H16" i="6"/>
  <c r="H17" i="6"/>
  <c r="H21" i="6"/>
  <c r="F13" i="6"/>
  <c r="F14" i="6"/>
  <c r="F15" i="6"/>
  <c r="F16" i="6"/>
  <c r="F17" i="6"/>
  <c r="F18" i="6"/>
  <c r="F19" i="6"/>
  <c r="F20" i="6"/>
  <c r="F21" i="6"/>
  <c r="F22" i="6"/>
  <c r="C13" i="6"/>
  <c r="C23" i="6" s="1"/>
  <c r="C14" i="6"/>
  <c r="C15" i="6"/>
  <c r="C16" i="6"/>
  <c r="C17" i="6"/>
  <c r="C18" i="6"/>
  <c r="C19" i="6"/>
  <c r="C20" i="6"/>
  <c r="C21" i="6"/>
  <c r="C22" i="6"/>
  <c r="AD23" i="5"/>
  <c r="O38" i="5"/>
  <c r="P38" i="5"/>
  <c r="AC23" i="5"/>
  <c r="N38" i="5"/>
  <c r="AA23" i="5"/>
  <c r="L38" i="5"/>
  <c r="M38" i="5"/>
  <c r="E23" i="5"/>
  <c r="O33" i="5"/>
  <c r="J23" i="5"/>
  <c r="O34" i="5" s="1"/>
  <c r="O23" i="5"/>
  <c r="P20" i="5" s="1"/>
  <c r="T23" i="5"/>
  <c r="O36" i="5"/>
  <c r="Y23" i="5"/>
  <c r="O37" i="5"/>
  <c r="P33" i="5"/>
  <c r="P36" i="5"/>
  <c r="P37" i="5"/>
  <c r="D23" i="5"/>
  <c r="N33" i="5"/>
  <c r="I23" i="5"/>
  <c r="N34" i="5" s="1"/>
  <c r="N23" i="5"/>
  <c r="N35" i="5" s="1"/>
  <c r="S23" i="5"/>
  <c r="N36" i="5"/>
  <c r="X23" i="5"/>
  <c r="N37" i="5"/>
  <c r="B23" i="5"/>
  <c r="L33" i="5"/>
  <c r="G23" i="5"/>
  <c r="L34" i="5" s="1"/>
  <c r="L23" i="5"/>
  <c r="L35" i="5"/>
  <c r="Q23" i="5"/>
  <c r="L36" i="5"/>
  <c r="V23" i="5"/>
  <c r="L37" i="5"/>
  <c r="M33" i="5"/>
  <c r="M36" i="5"/>
  <c r="M37" i="5"/>
  <c r="E33" i="5"/>
  <c r="E34" i="5"/>
  <c r="E35" i="5"/>
  <c r="E40" i="5"/>
  <c r="E41" i="5"/>
  <c r="E38" i="5"/>
  <c r="E39" i="5"/>
  <c r="E42" i="5"/>
  <c r="E36" i="5"/>
  <c r="E37" i="5"/>
  <c r="F34" i="5"/>
  <c r="F35" i="5"/>
  <c r="F36" i="5"/>
  <c r="F37" i="5"/>
  <c r="F38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B40" i="5"/>
  <c r="B41" i="5"/>
  <c r="B42" i="5"/>
  <c r="B38" i="5"/>
  <c r="B39" i="5"/>
  <c r="B43" i="5" s="1"/>
  <c r="C39" i="5" s="1"/>
  <c r="B36" i="5"/>
  <c r="B37" i="5"/>
  <c r="C33" i="5"/>
  <c r="C34" i="5"/>
  <c r="C35" i="5"/>
  <c r="C36" i="5"/>
  <c r="C37" i="5"/>
  <c r="C38" i="5"/>
  <c r="C41" i="5"/>
  <c r="AE22" i="5"/>
  <c r="AB22" i="5"/>
  <c r="Z22" i="5"/>
  <c r="W22" i="5"/>
  <c r="U22" i="5"/>
  <c r="R22" i="5"/>
  <c r="P22" i="5"/>
  <c r="M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M13" i="5"/>
  <c r="M23" i="5" s="1"/>
  <c r="M14" i="5"/>
  <c r="M15" i="5"/>
  <c r="M16" i="5"/>
  <c r="M17" i="5"/>
  <c r="M18" i="5"/>
  <c r="M19" i="5"/>
  <c r="M20" i="5"/>
  <c r="M21" i="5"/>
  <c r="K13" i="5"/>
  <c r="K14" i="5"/>
  <c r="K15" i="5"/>
  <c r="K16" i="5"/>
  <c r="K17" i="5"/>
  <c r="K18" i="5"/>
  <c r="K21" i="5"/>
  <c r="H13" i="5"/>
  <c r="H14" i="5"/>
  <c r="H15" i="5"/>
  <c r="H16" i="5"/>
  <c r="H17" i="5"/>
  <c r="H18" i="5"/>
  <c r="H19" i="5"/>
  <c r="H20" i="5"/>
  <c r="H21" i="5"/>
  <c r="F13" i="5"/>
  <c r="F14" i="5"/>
  <c r="F15" i="5"/>
  <c r="F16" i="5"/>
  <c r="F17" i="5"/>
  <c r="F18" i="5"/>
  <c r="F19" i="5"/>
  <c r="F20" i="5"/>
  <c r="F21" i="5"/>
  <c r="F23" i="5"/>
  <c r="C13" i="5"/>
  <c r="C14" i="5"/>
  <c r="C15" i="5"/>
  <c r="C16" i="5"/>
  <c r="C17" i="5"/>
  <c r="C18" i="5"/>
  <c r="C19" i="5"/>
  <c r="C20" i="5"/>
  <c r="C21" i="5"/>
  <c r="C23" i="5"/>
  <c r="E42" i="4"/>
  <c r="E33" i="4"/>
  <c r="E34" i="4"/>
  <c r="E35" i="4"/>
  <c r="E36" i="4"/>
  <c r="E37" i="4"/>
  <c r="E38" i="4"/>
  <c r="E39" i="4"/>
  <c r="E40" i="4"/>
  <c r="E43" i="4" s="1"/>
  <c r="F41" i="4" s="1"/>
  <c r="E41" i="4"/>
  <c r="F42" i="4"/>
  <c r="D42" i="4"/>
  <c r="B42" i="4"/>
  <c r="B41" i="4"/>
  <c r="B33" i="4"/>
  <c r="B34" i="4"/>
  <c r="B35" i="4"/>
  <c r="B36" i="4"/>
  <c r="B37" i="4"/>
  <c r="B38" i="4"/>
  <c r="B39" i="4"/>
  <c r="B40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Z23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P20" i="4" s="1"/>
  <c r="P13" i="4"/>
  <c r="P14" i="4"/>
  <c r="P15" i="4"/>
  <c r="P16" i="4"/>
  <c r="P17" i="4"/>
  <c r="P18" i="4"/>
  <c r="P19" i="4"/>
  <c r="P21" i="4"/>
  <c r="P22" i="4"/>
  <c r="N23" i="4"/>
  <c r="L23" i="4"/>
  <c r="M13" i="4"/>
  <c r="M14" i="4"/>
  <c r="M15" i="4"/>
  <c r="M16" i="4"/>
  <c r="M23" i="4" s="1"/>
  <c r="M17" i="4"/>
  <c r="M18" i="4"/>
  <c r="M19" i="4"/>
  <c r="M20" i="4"/>
  <c r="M21" i="4"/>
  <c r="M22" i="4"/>
  <c r="J23" i="4"/>
  <c r="O34" i="4" s="1"/>
  <c r="K15" i="4"/>
  <c r="K16" i="4"/>
  <c r="K17" i="4"/>
  <c r="K18" i="4"/>
  <c r="I23" i="4"/>
  <c r="N34" i="4" s="1"/>
  <c r="G23" i="4"/>
  <c r="H13" i="4" s="1"/>
  <c r="H15" i="4"/>
  <c r="H16" i="4"/>
  <c r="H17" i="4"/>
  <c r="H18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B23" i="4"/>
  <c r="C14" i="4"/>
  <c r="C15" i="4"/>
  <c r="C16" i="4"/>
  <c r="C17" i="4"/>
  <c r="C18" i="4"/>
  <c r="C19" i="4"/>
  <c r="C20" i="4"/>
  <c r="C21" i="4"/>
  <c r="C22" i="4"/>
  <c r="C23" i="4"/>
  <c r="O33" i="4"/>
  <c r="O35" i="4"/>
  <c r="O36" i="4"/>
  <c r="O37" i="4"/>
  <c r="O38" i="4"/>
  <c r="P33" i="4"/>
  <c r="P36" i="4"/>
  <c r="P37" i="4"/>
  <c r="P38" i="4"/>
  <c r="N33" i="4"/>
  <c r="N35" i="4"/>
  <c r="N36" i="4"/>
  <c r="N37" i="4"/>
  <c r="N38" i="4"/>
  <c r="L33" i="4"/>
  <c r="L35" i="4"/>
  <c r="L36" i="4"/>
  <c r="L37" i="4"/>
  <c r="L38" i="4"/>
  <c r="M33" i="4"/>
  <c r="M36" i="4"/>
  <c r="M37" i="4"/>
  <c r="M38" i="4"/>
  <c r="F35" i="4"/>
  <c r="F36" i="4"/>
  <c r="F37" i="4"/>
  <c r="F38" i="4"/>
  <c r="D33" i="4"/>
  <c r="D34" i="4"/>
  <c r="D35" i="4"/>
  <c r="D36" i="4"/>
  <c r="D37" i="4"/>
  <c r="D38" i="4"/>
  <c r="D39" i="4"/>
  <c r="D40" i="4"/>
  <c r="D41" i="4"/>
  <c r="C35" i="4"/>
  <c r="C36" i="4"/>
  <c r="C37" i="4"/>
  <c r="C38" i="4"/>
  <c r="J23" i="1"/>
  <c r="K13" i="1" s="1"/>
  <c r="O23" i="1"/>
  <c r="O35" i="1" s="1"/>
  <c r="E23" i="1"/>
  <c r="O33" i="1" s="1"/>
  <c r="Y23" i="1"/>
  <c r="O37" i="1"/>
  <c r="P36" i="1"/>
  <c r="P37" i="1"/>
  <c r="P38" i="1"/>
  <c r="I23" i="1"/>
  <c r="N34" i="1" s="1"/>
  <c r="N23" i="1"/>
  <c r="N35" i="1" s="1"/>
  <c r="D23" i="1"/>
  <c r="N33" i="1" s="1"/>
  <c r="X23" i="1"/>
  <c r="N37" i="1"/>
  <c r="B23" i="1"/>
  <c r="C13" i="1" s="1"/>
  <c r="C23" i="1" s="1"/>
  <c r="L33" i="1"/>
  <c r="G23" i="1"/>
  <c r="L34" i="1" s="1"/>
  <c r="L23" i="1"/>
  <c r="L35" i="1" s="1"/>
  <c r="V23" i="1"/>
  <c r="L37" i="1"/>
  <c r="Q23" i="1"/>
  <c r="L36" i="1"/>
  <c r="M36" i="1"/>
  <c r="M37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19" i="1"/>
  <c r="P18" i="1"/>
  <c r="P17" i="1"/>
  <c r="P16" i="1"/>
  <c r="P15" i="1"/>
  <c r="P14" i="1"/>
  <c r="M22" i="1"/>
  <c r="M18" i="1"/>
  <c r="M17" i="1"/>
  <c r="M16" i="1"/>
  <c r="M15" i="1"/>
  <c r="M14" i="1"/>
  <c r="K22" i="1"/>
  <c r="K19" i="1"/>
  <c r="K18" i="1"/>
  <c r="K17" i="1"/>
  <c r="K16" i="1"/>
  <c r="K15" i="1"/>
  <c r="K14" i="1"/>
  <c r="H22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E37" i="1"/>
  <c r="E38" i="1"/>
  <c r="E39" i="1"/>
  <c r="F34" i="1"/>
  <c r="F35" i="1"/>
  <c r="F36" i="1"/>
  <c r="F37" i="1"/>
  <c r="F38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B40" i="1"/>
  <c r="B34" i="1"/>
  <c r="B35" i="1"/>
  <c r="B36" i="1"/>
  <c r="B37" i="1"/>
  <c r="B38" i="1"/>
  <c r="B39" i="1"/>
  <c r="C34" i="1"/>
  <c r="C35" i="1"/>
  <c r="C36" i="1"/>
  <c r="C37" i="1"/>
  <c r="C38" i="1"/>
  <c r="C42" i="1"/>
  <c r="AE13" i="1"/>
  <c r="AE23" i="1"/>
  <c r="AD23" i="1"/>
  <c r="AC23" i="1"/>
  <c r="AB13" i="1"/>
  <c r="AB23" i="1"/>
  <c r="AA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T23" i="1"/>
  <c r="S23" i="1"/>
  <c r="R13" i="1"/>
  <c r="R23" i="1"/>
  <c r="P13" i="1"/>
  <c r="M13" i="1"/>
  <c r="F20" i="1"/>
  <c r="F13" i="1"/>
  <c r="F23" i="1" s="1"/>
  <c r="F14" i="1"/>
  <c r="F15" i="1"/>
  <c r="F16" i="1"/>
  <c r="F17" i="1"/>
  <c r="F18" i="1"/>
  <c r="F19" i="1"/>
  <c r="F21" i="1"/>
  <c r="O36" i="1"/>
  <c r="O38" i="1"/>
  <c r="L38" i="1"/>
  <c r="N38" i="1"/>
  <c r="N36" i="1"/>
  <c r="K22" i="6" l="1"/>
  <c r="H19" i="6"/>
  <c r="H13" i="6"/>
  <c r="K19" i="6"/>
  <c r="H18" i="6"/>
  <c r="P21" i="6"/>
  <c r="H20" i="6"/>
  <c r="B43" i="6"/>
  <c r="C33" i="6" s="1"/>
  <c r="M19" i="6"/>
  <c r="B38" i="7"/>
  <c r="K20" i="6"/>
  <c r="H22" i="6"/>
  <c r="L23" i="7"/>
  <c r="L34" i="7" s="1"/>
  <c r="P23" i="6"/>
  <c r="E43" i="6"/>
  <c r="O23" i="7"/>
  <c r="K21" i="6"/>
  <c r="D43" i="6"/>
  <c r="M20" i="6"/>
  <c r="N39" i="6"/>
  <c r="F23" i="6"/>
  <c r="L39" i="6"/>
  <c r="M35" i="6" s="1"/>
  <c r="P33" i="6"/>
  <c r="O39" i="6"/>
  <c r="P34" i="6" s="1"/>
  <c r="M33" i="6"/>
  <c r="D32" i="7"/>
  <c r="P21" i="5"/>
  <c r="P23" i="5"/>
  <c r="K20" i="5"/>
  <c r="K22" i="5"/>
  <c r="D43" i="5"/>
  <c r="C42" i="5"/>
  <c r="H23" i="5"/>
  <c r="N39" i="5"/>
  <c r="D39" i="7"/>
  <c r="O35" i="5"/>
  <c r="O39" i="5" s="1"/>
  <c r="P34" i="5" s="1"/>
  <c r="E43" i="5"/>
  <c r="F33" i="5" s="1"/>
  <c r="K19" i="5"/>
  <c r="K23" i="5" s="1"/>
  <c r="L39" i="5"/>
  <c r="M34" i="5" s="1"/>
  <c r="C40" i="5"/>
  <c r="C43" i="5" s="1"/>
  <c r="B39" i="7"/>
  <c r="K21" i="1"/>
  <c r="E38" i="7"/>
  <c r="H22" i="4"/>
  <c r="K22" i="4"/>
  <c r="K21" i="4"/>
  <c r="D43" i="4"/>
  <c r="H21" i="4"/>
  <c r="P23" i="4"/>
  <c r="N39" i="4"/>
  <c r="B43" i="4"/>
  <c r="C42" i="4" s="1"/>
  <c r="F33" i="4"/>
  <c r="F40" i="4"/>
  <c r="F39" i="4"/>
  <c r="K20" i="4"/>
  <c r="K14" i="4"/>
  <c r="H20" i="4"/>
  <c r="K19" i="4"/>
  <c r="F34" i="4"/>
  <c r="K13" i="4"/>
  <c r="L34" i="4"/>
  <c r="L39" i="4" s="1"/>
  <c r="H19" i="4"/>
  <c r="H14" i="4"/>
  <c r="O39" i="4"/>
  <c r="E33" i="7"/>
  <c r="G23" i="7"/>
  <c r="M19" i="1"/>
  <c r="H19" i="1"/>
  <c r="O34" i="7"/>
  <c r="P19" i="7"/>
  <c r="P20" i="1"/>
  <c r="P23" i="1" s="1"/>
  <c r="J23" i="7"/>
  <c r="K18" i="7" s="1"/>
  <c r="D38" i="7"/>
  <c r="P21" i="7"/>
  <c r="I23" i="7"/>
  <c r="N33" i="7" s="1"/>
  <c r="N23" i="7"/>
  <c r="N34" i="7" s="1"/>
  <c r="P20" i="7"/>
  <c r="D43" i="1"/>
  <c r="E39" i="7"/>
  <c r="E43" i="1"/>
  <c r="F39" i="1" s="1"/>
  <c r="K20" i="1"/>
  <c r="K23" i="1" s="1"/>
  <c r="O34" i="1"/>
  <c r="O39" i="1" s="1"/>
  <c r="P34" i="1" s="1"/>
  <c r="N39" i="1"/>
  <c r="E23" i="7"/>
  <c r="F20" i="7" s="1"/>
  <c r="M21" i="1"/>
  <c r="M21" i="7"/>
  <c r="B43" i="1"/>
  <c r="C33" i="1" s="1"/>
  <c r="M20" i="1"/>
  <c r="M23" i="1" s="1"/>
  <c r="H21" i="1"/>
  <c r="B40" i="7"/>
  <c r="H20" i="1"/>
  <c r="H13" i="1"/>
  <c r="L39" i="1"/>
  <c r="M33" i="1" s="1"/>
  <c r="C13" i="7"/>
  <c r="C23" i="7" s="1"/>
  <c r="B32" i="7"/>
  <c r="F39" i="6" l="1"/>
  <c r="F33" i="6"/>
  <c r="F38" i="6"/>
  <c r="H22" i="7"/>
  <c r="H18" i="7"/>
  <c r="C42" i="6"/>
  <c r="C38" i="6"/>
  <c r="C40" i="6"/>
  <c r="C39" i="6"/>
  <c r="C43" i="6" s="1"/>
  <c r="H23" i="6"/>
  <c r="M23" i="6"/>
  <c r="M20" i="7"/>
  <c r="M23" i="7" s="1"/>
  <c r="F41" i="6"/>
  <c r="F42" i="6"/>
  <c r="K23" i="6"/>
  <c r="M19" i="7"/>
  <c r="M34" i="6"/>
  <c r="M39" i="6" s="1"/>
  <c r="F40" i="6"/>
  <c r="H21" i="7"/>
  <c r="P35" i="6"/>
  <c r="P39" i="6" s="1"/>
  <c r="D42" i="7"/>
  <c r="M35" i="5"/>
  <c r="M39" i="5"/>
  <c r="F40" i="5"/>
  <c r="F41" i="5"/>
  <c r="F42" i="5"/>
  <c r="P35" i="5"/>
  <c r="P39" i="5" s="1"/>
  <c r="F39" i="5"/>
  <c r="K19" i="7"/>
  <c r="K22" i="7"/>
  <c r="K23" i="4"/>
  <c r="H19" i="7"/>
  <c r="C39" i="4"/>
  <c r="C40" i="4"/>
  <c r="C41" i="4"/>
  <c r="H23" i="4"/>
  <c r="P34" i="4"/>
  <c r="P35" i="4"/>
  <c r="N38" i="7"/>
  <c r="M34" i="4"/>
  <c r="M35" i="4"/>
  <c r="C34" i="4"/>
  <c r="C33" i="4"/>
  <c r="F43" i="4"/>
  <c r="K14" i="7"/>
  <c r="K13" i="7"/>
  <c r="K20" i="7"/>
  <c r="L33" i="7"/>
  <c r="L38" i="7" s="1"/>
  <c r="M33" i="7" s="1"/>
  <c r="H14" i="7"/>
  <c r="H13" i="7"/>
  <c r="H20" i="7"/>
  <c r="O33" i="7"/>
  <c r="K21" i="7"/>
  <c r="P23" i="7"/>
  <c r="F33" i="1"/>
  <c r="F41" i="1"/>
  <c r="E42" i="7"/>
  <c r="F37" i="7" s="1"/>
  <c r="P35" i="1"/>
  <c r="P33" i="1"/>
  <c r="F40" i="1"/>
  <c r="F43" i="1" s="1"/>
  <c r="O32" i="7"/>
  <c r="F13" i="7"/>
  <c r="F23" i="7" s="1"/>
  <c r="C41" i="1"/>
  <c r="C39" i="1"/>
  <c r="C40" i="1"/>
  <c r="H23" i="1"/>
  <c r="M35" i="1"/>
  <c r="M34" i="1"/>
  <c r="B42" i="7"/>
  <c r="F43" i="6" l="1"/>
  <c r="C41" i="7"/>
  <c r="C37" i="7"/>
  <c r="M34" i="7"/>
  <c r="F43" i="5"/>
  <c r="F38" i="7"/>
  <c r="F41" i="7"/>
  <c r="H23" i="7"/>
  <c r="P39" i="4"/>
  <c r="M39" i="4"/>
  <c r="M32" i="7"/>
  <c r="C43" i="4"/>
  <c r="F33" i="7"/>
  <c r="K23" i="7"/>
  <c r="C40" i="7"/>
  <c r="C33" i="7"/>
  <c r="F32" i="7"/>
  <c r="F40" i="7"/>
  <c r="F39" i="7"/>
  <c r="P39" i="1"/>
  <c r="O38" i="7"/>
  <c r="C32" i="7"/>
  <c r="C43" i="1"/>
  <c r="C39" i="7"/>
  <c r="C38" i="7"/>
  <c r="M39" i="1"/>
  <c r="M38" i="7" l="1"/>
  <c r="F42" i="7"/>
  <c r="C42" i="7"/>
  <c r="P33" i="7"/>
  <c r="P34" i="7"/>
  <c r="P32" i="7"/>
  <c r="P38" i="7" l="1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<sst xmlns="http://schemas.openxmlformats.org/spreadsheetml/2006/main" count="440" uniqueCount="56">
  <si>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</si>
  <si>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</si>
  <si>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</si>
  <si>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</si>
  <si>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</si>
  <si>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</si>
  <si>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</si>
  <si>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</si>
  <si>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</si>
  <si>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</si>
  <si>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</si>
  <si>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</si>
  <si>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</si>
  <si>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</si>
  <si>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</si>
  <si>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</si>
  <si>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</si>
  <si>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</si>
  <si>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</si>
  <si>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</si>
  <si>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</si>
  <si>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</si>
  <si>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</si>
  <si>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</si>
  <si>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</si>
  <si>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</si>
  <si>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</si>
  <si>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</si>
  <si>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</si>
  <si>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</si>
  <si>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</si>
  <si>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</si>
  <si>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</si>
  <si>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</si>
  <si>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</si>
  <si>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</si>
  <si>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</si>
  <si>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</si>
  <si>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</si>
  <si>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</si>
  <si>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</si>
  <si>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</si>
  <si>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</si>
  <si>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</si>
  <si>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</si>
  <si>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</si>
  <si>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</si>
  <si>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</si>
  <si>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</si>
  <si>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</si>
  <si>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</si>
  <si>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</si>
  <si>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</si>
  <si>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</si>
  <si>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</si>
  <si>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INSTITUT MUNICIPAL DE SERVEIS SOCIALS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</si>
</sst>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15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92</c:v>
                </c:pt>
                <c:pt idx="7">
                  <c:v>166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41097498.5</c:v>
                </c:pt>
                <c:pt idx="1">
                  <c:v>72744.84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3490130.66</c:v>
                </c:pt>
                <c:pt idx="6">
                  <c:v>21292642.649999999</c:v>
                </c:pt>
                <c:pt idx="7">
                  <c:v>1130116.8900000001</c:v>
                </c:pt>
                <c:pt idx="8">
                  <c:v>487716.03</c:v>
                </c:pt>
                <c:pt idx="9">
                  <c:v>173075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1</c:v>
                </c:pt>
                <c:pt idx="1">
                  <c:v>299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939375.94</c:v>
                </c:pt>
                <c:pt idx="1">
                  <c:v>66441684.920000002</c:v>
                </c:pt>
                <c:pt idx="2">
                  <c:v>362863.71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J26" sqref="J26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>IF(B13,B13/$B$23,"")</f>
        <v>1</v>
      </c>
      <c r="D13" s="4">
        <v>776343.75</v>
      </c>
      <c r="E13" s="5">
        <v>939375.94</v>
      </c>
      <c r="F13" s="21">
        <f t="shared" ref="F13:F22" si="0">IF(E13,E13/$E$23,"")</f>
        <v>1</v>
      </c>
      <c r="G13" s="1">
        <v>7</v>
      </c>
      <c r="H13" s="20">
        <f>IF(G13,G13/$G$23,"")</f>
        <v>0.1044776119402985</v>
      </c>
      <c r="I13" s="4">
        <v>13857036.210000001</v>
      </c>
      <c r="J13" s="5">
        <v>16767013.82</v>
      </c>
      <c r="K13" s="21">
        <f>IF(J13,J13/$J$23,"")</f>
        <v>0.92375877066757928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22</v>
      </c>
      <c r="H19" s="20">
        <f t="shared" si="3"/>
        <v>0.32835820895522388</v>
      </c>
      <c r="I19" s="6">
        <v>794232.33</v>
      </c>
      <c r="J19" s="7">
        <v>821018.64</v>
      </c>
      <c r="K19" s="21">
        <f t="shared" si="4"/>
        <v>4.5233049708404652E-2</v>
      </c>
      <c r="L19" s="2">
        <v>4</v>
      </c>
      <c r="M19" s="20">
        <f t="shared" si="5"/>
        <v>0.5</v>
      </c>
      <c r="N19" s="6">
        <v>103550</v>
      </c>
      <c r="O19" s="7">
        <v>125295.5</v>
      </c>
      <c r="P19" s="21">
        <f t="shared" si="6"/>
        <v>0.66983308261359331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38</v>
      </c>
      <c r="H20" s="67">
        <f t="shared" si="3"/>
        <v>0.56716417910447758</v>
      </c>
      <c r="I20" s="70">
        <v>383845.23</v>
      </c>
      <c r="J20" s="71">
        <v>464452.73</v>
      </c>
      <c r="K20" s="68">
        <f t="shared" si="4"/>
        <v>2.5588473147569762E-2</v>
      </c>
      <c r="L20" s="69">
        <v>4</v>
      </c>
      <c r="M20" s="67">
        <f t="shared" si="5"/>
        <v>0.5</v>
      </c>
      <c r="N20" s="70">
        <v>46999.98</v>
      </c>
      <c r="O20" s="71">
        <v>56869.98</v>
      </c>
      <c r="P20" s="68">
        <f t="shared" si="6"/>
        <v>0.30402842888669906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81299.429999999993</v>
      </c>
      <c r="J21" s="7">
        <v>98372.32</v>
      </c>
      <c r="K21" s="21">
        <f t="shared" si="4"/>
        <v>5.4197064764462469E-3</v>
      </c>
      <c r="L21" s="2"/>
      <c r="M21" s="20" t="str">
        <f t="shared" si="5"/>
        <v/>
      </c>
      <c r="N21" s="6">
        <v>4040.76</v>
      </c>
      <c r="O21" s="7">
        <v>4889.33</v>
      </c>
      <c r="P21" s="21">
        <f t="shared" si="6"/>
        <v>2.6138488499707652E-2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4">
      <c r="A23" s="84" t="s">
        <v>0</v>
      </c>
      <c r="B23" s="16">
        <f t="shared" ref="B23:AE23" si="12">SUM(B13:B22)</f>
        <v>1</v>
      </c>
      <c r="C23" s="17">
        <f t="shared" si="12"/>
        <v>1</v>
      </c>
      <c r="D23" s="18">
        <f t="shared" si="12"/>
        <v>776343.75</v>
      </c>
      <c r="E23" s="18">
        <f t="shared" si="12"/>
        <v>939375.94</v>
      </c>
      <c r="F23" s="19">
        <f t="shared" si="12"/>
        <v>1</v>
      </c>
      <c r="G23" s="16">
        <f t="shared" si="12"/>
        <v>67</v>
      </c>
      <c r="H23" s="17">
        <f t="shared" si="12"/>
        <v>1</v>
      </c>
      <c r="I23" s="18">
        <f t="shared" si="12"/>
        <v>15116413.200000001</v>
      </c>
      <c r="J23" s="18">
        <f t="shared" si="12"/>
        <v>18150857.510000002</v>
      </c>
      <c r="K23" s="19">
        <f t="shared" si="12"/>
        <v>1</v>
      </c>
      <c r="L23" s="16">
        <f t="shared" si="12"/>
        <v>8</v>
      </c>
      <c r="M23" s="17">
        <f t="shared" si="12"/>
        <v>1</v>
      </c>
      <c r="N23" s="18">
        <f t="shared" si="12"/>
        <v>154590.74000000002</v>
      </c>
      <c r="O23" s="18">
        <f t="shared" si="12"/>
        <v>187054.81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36" t="s">
        <v>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13">B13+G13+L13+Q13+AA13+V13</f>
        <v>8</v>
      </c>
      <c r="C33" s="8">
        <f t="shared" ref="C33:C41" si="14">IF(B33,B33/$B$43,"")</f>
        <v>0.10526315789473684</v>
      </c>
      <c r="D33" s="10">
        <f t="shared" ref="D33:D42" si="15">D13+I13+N13+S13+AC13+X13</f>
        <v>14633379.960000001</v>
      </c>
      <c r="E33" s="11">
        <f t="shared" ref="E33:E42" si="16">E13+J13+O13+T13+AD13+Y13</f>
        <v>17706389.760000002</v>
      </c>
      <c r="F33" s="21">
        <f t="shared" ref="F33:F41" si="17">IF(E33,E33/$E$43,"")</f>
        <v>0.91851040048721044</v>
      </c>
      <c r="J33" s="93" t="s">
        <v>3</v>
      </c>
      <c r="K33" s="94"/>
      <c r="L33" s="58">
        <f>B23</f>
        <v>1</v>
      </c>
      <c r="M33" s="8">
        <f t="shared" ref="M33:M38" si="18">IF(L33,L33/$L$39,"")</f>
        <v>1.3157894736842105E-2</v>
      </c>
      <c r="N33" s="59">
        <f>D23</f>
        <v>776343.75</v>
      </c>
      <c r="O33" s="59">
        <f>E23</f>
        <v>939375.94</v>
      </c>
      <c r="P33" s="60">
        <f t="shared" ref="P33:P38" si="19">IF(O33,O33/$O$39,"")</f>
        <v>4.8729672313360936E-2</v>
      </c>
    </row>
    <row r="34" spans="1:33" s="25" customFormat="1" ht="30" customHeight="1" x14ac:dyDescent="0.35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89" t="s">
        <v>1</v>
      </c>
      <c r="K34" s="90"/>
      <c r="L34" s="61">
        <f>G23</f>
        <v>67</v>
      </c>
      <c r="M34" s="8">
        <f t="shared" si="18"/>
        <v>0.88157894736842102</v>
      </c>
      <c r="N34" s="62">
        <f>I23</f>
        <v>15116413.200000001</v>
      </c>
      <c r="O34" s="62">
        <f>J23</f>
        <v>18150857.510000002</v>
      </c>
      <c r="P34" s="60">
        <f t="shared" si="19"/>
        <v>0.94156694993572709</v>
      </c>
    </row>
    <row r="35" spans="1:33" ht="30" customHeight="1" x14ac:dyDescent="0.35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89" t="s">
        <v>2</v>
      </c>
      <c r="K35" s="90"/>
      <c r="L35" s="61">
        <f>L23</f>
        <v>8</v>
      </c>
      <c r="M35" s="8">
        <f t="shared" si="18"/>
        <v>0.10526315789473684</v>
      </c>
      <c r="N35" s="62">
        <f>N23</f>
        <v>154590.74000000002</v>
      </c>
      <c r="O35" s="62">
        <f>O23</f>
        <v>187054.81</v>
      </c>
      <c r="P35" s="60">
        <f t="shared" si="19"/>
        <v>9.7033777509119411E-3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89" t="s">
        <v>34</v>
      </c>
      <c r="K36" s="90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89" t="s">
        <v>5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89" t="s">
        <v>4</v>
      </c>
      <c r="K38" s="90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13"/>
        <v>26</v>
      </c>
      <c r="C39" s="8">
        <f t="shared" si="14"/>
        <v>0.34210526315789475</v>
      </c>
      <c r="D39" s="13">
        <f t="shared" si="15"/>
        <v>897782.33</v>
      </c>
      <c r="E39" s="23">
        <f t="shared" si="16"/>
        <v>946314.14</v>
      </c>
      <c r="F39" s="21">
        <f t="shared" si="17"/>
        <v>4.9089588080891207E-2</v>
      </c>
      <c r="G39" s="25"/>
      <c r="J39" s="91" t="s">
        <v>0</v>
      </c>
      <c r="K39" s="92"/>
      <c r="L39" s="85">
        <f>SUM(L33:L38)</f>
        <v>76</v>
      </c>
      <c r="M39" s="17">
        <f>SUM(M33:M38)</f>
        <v>1</v>
      </c>
      <c r="N39" s="86">
        <f>SUM(N33:N38)</f>
        <v>16047347.690000001</v>
      </c>
      <c r="O39" s="87">
        <f>SUM(O33:O38)</f>
        <v>19277288.260000002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13"/>
        <v>42</v>
      </c>
      <c r="C40" s="8">
        <f t="shared" si="14"/>
        <v>0.55263157894736847</v>
      </c>
      <c r="D40" s="13">
        <f t="shared" si="15"/>
        <v>430845.20999999996</v>
      </c>
      <c r="E40" s="23">
        <f t="shared" si="16"/>
        <v>521322.70999999996</v>
      </c>
      <c r="F40" s="21">
        <f t="shared" si="17"/>
        <v>2.7043363307573422E-2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85340.189999999988</v>
      </c>
      <c r="E41" s="14">
        <f t="shared" si="16"/>
        <v>103261.65000000001</v>
      </c>
      <c r="F41" s="21">
        <f t="shared" si="17"/>
        <v>5.35664812432493E-3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76</v>
      </c>
      <c r="C43" s="17">
        <f>SUM(C33:C42)</f>
        <v>1</v>
      </c>
      <c r="D43" s="18">
        <f>SUM(D33:D42)</f>
        <v>16047347.689999999</v>
      </c>
      <c r="E43" s="18">
        <f>SUM(E33:E42)</f>
        <v>19277288.260000002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ht="14.55" x14ac:dyDescent="0.35">
      <c r="B51" s="26"/>
      <c r="H51" s="26"/>
      <c r="N51" s="26"/>
    </row>
    <row r="52" spans="2:14" s="25" customFormat="1" ht="14.55" x14ac:dyDescent="0.35">
      <c r="B52" s="26"/>
      <c r="H52" s="26"/>
      <c r="N52" s="26"/>
    </row>
    <row r="53" spans="2:14" s="25" customFormat="1" ht="14.55" x14ac:dyDescent="0.35">
      <c r="B53" s="26"/>
      <c r="H53" s="26"/>
      <c r="N53" s="26"/>
    </row>
    <row r="54" spans="2:14" s="25" customFormat="1" ht="14.55" x14ac:dyDescent="0.35">
      <c r="B54" s="26"/>
      <c r="H54" s="26"/>
      <c r="N54" s="26"/>
    </row>
    <row r="55" spans="2:14" s="25" customFormat="1" ht="14.55" x14ac:dyDescent="0.35">
      <c r="B55" s="26"/>
      <c r="H55" s="26"/>
      <c r="N55" s="26"/>
    </row>
    <row r="56" spans="2:14" s="25" customFormat="1" ht="14.55" x14ac:dyDescent="0.35">
      <c r="B56" s="26"/>
      <c r="H56" s="26"/>
      <c r="N56" s="26"/>
    </row>
    <row r="57" spans="2:14" s="25" customFormat="1" ht="14.55" x14ac:dyDescent="0.35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A30:A32"/>
    <mergeCell ref="L11:P11"/>
    <mergeCell ref="L30:P31"/>
    <mergeCell ref="J30:K32"/>
    <mergeCell ref="A11:A12"/>
    <mergeCell ref="A26:H26"/>
    <mergeCell ref="B30:F31"/>
    <mergeCell ref="A25:Q25"/>
    <mergeCell ref="B10:AE10"/>
    <mergeCell ref="B11:F11"/>
    <mergeCell ref="G11:K11"/>
    <mergeCell ref="Q11:U11"/>
    <mergeCell ref="AA11:AE11"/>
    <mergeCell ref="V11:Z11"/>
    <mergeCell ref="J37:K37"/>
    <mergeCell ref="J39:K39"/>
    <mergeCell ref="J33:K33"/>
    <mergeCell ref="J34:K34"/>
    <mergeCell ref="J35:K35"/>
    <mergeCell ref="J36:K36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10" zoomScale="80" zoomScaleNormal="80" workbookViewId="0">
      <selection activeCell="G20" sqref="G20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1</v>
      </c>
      <c r="H13" s="20">
        <f t="shared" ref="H13:H21" si="2">IF(G13,G13/$G$23,"")</f>
        <v>1.4925373134328358E-2</v>
      </c>
      <c r="I13" s="4">
        <v>6455160.3300000001</v>
      </c>
      <c r="J13" s="5">
        <v>6713366.7400000002</v>
      </c>
      <c r="K13" s="21">
        <f t="shared" ref="K13:K21" si="3">IF(J13,J13/$J$23,"")</f>
        <v>0.42150181613848253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1.4925373134328358E-2</v>
      </c>
      <c r="I14" s="6">
        <v>60119.7</v>
      </c>
      <c r="J14" s="7">
        <v>72744.84</v>
      </c>
      <c r="K14" s="21">
        <f t="shared" si="3"/>
        <v>4.5673182118907045E-3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23</v>
      </c>
      <c r="H19" s="20">
        <f t="shared" si="2"/>
        <v>0.34328358208955223</v>
      </c>
      <c r="I19" s="6">
        <v>8012298.3799999999</v>
      </c>
      <c r="J19" s="7">
        <v>8791696.0700000003</v>
      </c>
      <c r="K19" s="21">
        <f t="shared" si="3"/>
        <v>0.55199067829304371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32</v>
      </c>
      <c r="H20" s="67">
        <f t="shared" si="2"/>
        <v>0.47761194029850745</v>
      </c>
      <c r="I20" s="70">
        <v>130285.7</v>
      </c>
      <c r="J20" s="71">
        <v>157645.70000000001</v>
      </c>
      <c r="K20" s="68">
        <f t="shared" si="3"/>
        <v>9.8978577262147874E-3</v>
      </c>
      <c r="L20" s="69">
        <v>3</v>
      </c>
      <c r="M20" s="67">
        <f t="shared" si="4"/>
        <v>1</v>
      </c>
      <c r="N20" s="70">
        <v>5745.88</v>
      </c>
      <c r="O20" s="71">
        <v>6952.52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135133.26</v>
      </c>
      <c r="J21" s="7">
        <v>163511.25</v>
      </c>
      <c r="K21" s="21">
        <f t="shared" si="3"/>
        <v>1.0266128978687891E-2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>
        <v>10</v>
      </c>
      <c r="H22" s="67">
        <f t="shared" ref="H22" si="13">IF(G22,G22/$G$23,"")</f>
        <v>0.14925373134328357</v>
      </c>
      <c r="I22" s="70">
        <v>28290</v>
      </c>
      <c r="J22" s="71">
        <v>28290</v>
      </c>
      <c r="K22" s="68">
        <f t="shared" ref="K22" si="14">IF(J22,J22/$J$23,"")</f>
        <v>1.776200651680422E-3</v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4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67</v>
      </c>
      <c r="H23" s="17">
        <f t="shared" si="22"/>
        <v>1</v>
      </c>
      <c r="I23" s="18">
        <f t="shared" si="22"/>
        <v>14821287.369999999</v>
      </c>
      <c r="J23" s="18">
        <f t="shared" si="22"/>
        <v>15927254.6</v>
      </c>
      <c r="K23" s="19">
        <f t="shared" si="22"/>
        <v>1</v>
      </c>
      <c r="L23" s="16">
        <f t="shared" si="22"/>
        <v>3</v>
      </c>
      <c r="M23" s="17">
        <f t="shared" si="22"/>
        <v>1</v>
      </c>
      <c r="N23" s="18">
        <f t="shared" si="22"/>
        <v>5745.88</v>
      </c>
      <c r="O23" s="18">
        <f t="shared" si="22"/>
        <v>6952.52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1</v>
      </c>
      <c r="C33" s="8">
        <f t="shared" ref="C33:C42" si="24">IF(B33,B33/$B$43,"")</f>
        <v>1.4285714285714285E-2</v>
      </c>
      <c r="D33" s="10">
        <f t="shared" ref="D33:D42" si="25">D13+I13+N13+S13+AC13+X13</f>
        <v>6455160.3300000001</v>
      </c>
      <c r="E33" s="11">
        <f t="shared" ref="E33:E42" si="26">E13+J13+O13+T13+AD13+Y13</f>
        <v>6713366.7400000002</v>
      </c>
      <c r="F33" s="21">
        <f t="shared" ref="F33:F42" si="27">IF(E33,E33/$E$43,"")</f>
        <v>0.42131790364226168</v>
      </c>
      <c r="J33" s="93" t="s">
        <v>3</v>
      </c>
      <c r="K33" s="94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1</v>
      </c>
      <c r="C34" s="8">
        <f t="shared" si="24"/>
        <v>1.4285714285714285E-2</v>
      </c>
      <c r="D34" s="13">
        <f t="shared" si="25"/>
        <v>60119.7</v>
      </c>
      <c r="E34" s="14">
        <f t="shared" si="26"/>
        <v>72744.84</v>
      </c>
      <c r="F34" s="21">
        <f t="shared" si="27"/>
        <v>4.5653253690102653E-3</v>
      </c>
      <c r="J34" s="89" t="s">
        <v>1</v>
      </c>
      <c r="K34" s="90"/>
      <c r="L34" s="61">
        <f>G23</f>
        <v>67</v>
      </c>
      <c r="M34" s="8">
        <f t="shared" si="28"/>
        <v>0.95714285714285718</v>
      </c>
      <c r="N34" s="62">
        <f>I23</f>
        <v>14821287.369999999</v>
      </c>
      <c r="O34" s="62">
        <f>J23</f>
        <v>15927254.6</v>
      </c>
      <c r="P34" s="60">
        <f t="shared" si="29"/>
        <v>0.99956367330061413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3</v>
      </c>
      <c r="M35" s="8">
        <f t="shared" si="28"/>
        <v>4.2857142857142858E-2</v>
      </c>
      <c r="N35" s="62">
        <f>N23</f>
        <v>5745.88</v>
      </c>
      <c r="O35" s="62">
        <f>O23</f>
        <v>6952.52</v>
      </c>
      <c r="P35" s="60">
        <f t="shared" si="29"/>
        <v>4.3632669938584309E-4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23</v>
      </c>
      <c r="C39" s="8">
        <f t="shared" si="24"/>
        <v>0.32857142857142857</v>
      </c>
      <c r="D39" s="13">
        <f t="shared" si="25"/>
        <v>8012298.3799999999</v>
      </c>
      <c r="E39" s="23">
        <f t="shared" si="26"/>
        <v>8791696.0700000003</v>
      </c>
      <c r="F39" s="21">
        <f t="shared" si="27"/>
        <v>0.55174983002229228</v>
      </c>
      <c r="G39" s="25"/>
      <c r="J39" s="91" t="s">
        <v>0</v>
      </c>
      <c r="K39" s="92"/>
      <c r="L39" s="85">
        <f>SUM(L33:L38)</f>
        <v>70</v>
      </c>
      <c r="M39" s="17">
        <f>SUM(M33:M38)</f>
        <v>1</v>
      </c>
      <c r="N39" s="86">
        <f>SUM(N33:N38)</f>
        <v>14827033.25</v>
      </c>
      <c r="O39" s="87">
        <f>SUM(O33:O38)</f>
        <v>15934207.119999999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35</v>
      </c>
      <c r="C40" s="8">
        <f t="shared" si="24"/>
        <v>0.5</v>
      </c>
      <c r="D40" s="13">
        <f t="shared" si="25"/>
        <v>136031.57999999999</v>
      </c>
      <c r="E40" s="23">
        <f t="shared" si="26"/>
        <v>164598.22</v>
      </c>
      <c r="F40" s="21">
        <f t="shared" si="27"/>
        <v>1.0329865726007959E-2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135133.26</v>
      </c>
      <c r="E41" s="14">
        <f t="shared" si="26"/>
        <v>163511.25</v>
      </c>
      <c r="F41" s="21">
        <f t="shared" si="27"/>
        <v>1.0261649592515149E-2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10</v>
      </c>
      <c r="C42" s="8">
        <f t="shared" si="24"/>
        <v>0.14285714285714285</v>
      </c>
      <c r="D42" s="13">
        <f t="shared" si="25"/>
        <v>28290</v>
      </c>
      <c r="E42" s="14">
        <f t="shared" si="26"/>
        <v>28290</v>
      </c>
      <c r="F42" s="21">
        <f t="shared" si="27"/>
        <v>1.7754256479126272E-3</v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70</v>
      </c>
      <c r="C43" s="17">
        <f>SUM(C33:C42)</f>
        <v>1</v>
      </c>
      <c r="D43" s="18">
        <f>SUM(D33:D42)</f>
        <v>14827033.25</v>
      </c>
      <c r="E43" s="18">
        <f>SUM(E33:E42)</f>
        <v>15934207.120000001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zoomScale="85" zoomScaleNormal="85" workbookViewId="0">
      <selection activeCell="J23" sqref="J23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2</v>
      </c>
      <c r="H13" s="20">
        <f t="shared" ref="H13:H21" si="2">IF(G13,G13/$G$23,"")</f>
        <v>2.2988505747126436E-2</v>
      </c>
      <c r="I13" s="4">
        <v>3874336.18</v>
      </c>
      <c r="J13" s="5">
        <v>3890466.33</v>
      </c>
      <c r="K13" s="21">
        <f t="shared" ref="K13:K21" si="3">IF(J13,J13/$J$23,"")</f>
        <v>0.2775644235830943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22</v>
      </c>
      <c r="H19" s="20">
        <f t="shared" si="2"/>
        <v>0.25287356321839083</v>
      </c>
      <c r="I19" s="6">
        <v>8893057.3399999999</v>
      </c>
      <c r="J19" s="7">
        <v>9773164.7200000007</v>
      </c>
      <c r="K19" s="21">
        <f t="shared" si="3"/>
        <v>0.6972641842885281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42</v>
      </c>
      <c r="H20" s="67">
        <f t="shared" si="2"/>
        <v>0.48275862068965519</v>
      </c>
      <c r="I20" s="70">
        <v>120019.9</v>
      </c>
      <c r="J20" s="71">
        <v>129240.29</v>
      </c>
      <c r="K20" s="68">
        <f t="shared" si="3"/>
        <v>9.2206187008851311E-3</v>
      </c>
      <c r="L20" s="69">
        <v>2</v>
      </c>
      <c r="M20" s="67">
        <f t="shared" si="4"/>
        <v>1</v>
      </c>
      <c r="N20" s="70">
        <v>10404.34</v>
      </c>
      <c r="O20" s="71">
        <v>12589.25</v>
      </c>
      <c r="P20" s="68">
        <f t="shared" si="5"/>
        <v>0.49570963151499309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87596.61</v>
      </c>
      <c r="J21" s="7">
        <v>100453.13</v>
      </c>
      <c r="K21" s="21">
        <f t="shared" si="3"/>
        <v>7.1668054059646985E-3</v>
      </c>
      <c r="L21" s="2"/>
      <c r="M21" s="20" t="str">
        <f t="shared" si="4"/>
        <v/>
      </c>
      <c r="N21" s="6">
        <v>10584.44</v>
      </c>
      <c r="O21" s="7">
        <v>12807.17</v>
      </c>
      <c r="P21" s="21">
        <f t="shared" si="5"/>
        <v>0.50429036848500697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>
        <v>21</v>
      </c>
      <c r="H22" s="67">
        <f t="shared" ref="H22" si="13">IF(G22,G22/$G$23,"")</f>
        <v>0.2413793103448276</v>
      </c>
      <c r="I22" s="70">
        <v>123120</v>
      </c>
      <c r="J22" s="71">
        <v>123120</v>
      </c>
      <c r="K22" s="68">
        <f t="shared" ref="K22" si="14">IF(J22,J22/$J$23,"")</f>
        <v>8.7839680215277879E-3</v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87</v>
      </c>
      <c r="H23" s="17">
        <f t="shared" si="22"/>
        <v>1</v>
      </c>
      <c r="I23" s="18">
        <f t="shared" si="22"/>
        <v>13098130.029999999</v>
      </c>
      <c r="J23" s="18">
        <f t="shared" si="22"/>
        <v>14016444.470000001</v>
      </c>
      <c r="K23" s="19">
        <f t="shared" si="22"/>
        <v>1</v>
      </c>
      <c r="L23" s="16">
        <f t="shared" si="22"/>
        <v>2</v>
      </c>
      <c r="M23" s="17">
        <f t="shared" si="22"/>
        <v>1</v>
      </c>
      <c r="N23" s="18">
        <f t="shared" si="22"/>
        <v>20988.78</v>
      </c>
      <c r="O23" s="18">
        <f t="shared" si="22"/>
        <v>25396.42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3">B13+G13+L13+Q13+AA13+V13</f>
        <v>2</v>
      </c>
      <c r="C33" s="8">
        <f t="shared" ref="C33:C41" si="24">IF(B33,B33/$B$43,"")</f>
        <v>2.247191011235955E-2</v>
      </c>
      <c r="D33" s="10">
        <f t="shared" ref="D33:D42" si="25">D13+I13+N13+S13+AC13+X13</f>
        <v>3874336.18</v>
      </c>
      <c r="E33" s="11">
        <f t="shared" ref="E33:E42" si="26">E13+J13+O13+T13+AD13+Y13</f>
        <v>3890466.33</v>
      </c>
      <c r="F33" s="21">
        <f t="shared" ref="F33:F41" si="27">IF(E33,E33/$E$43,"")</f>
        <v>0.2770624137160409</v>
      </c>
      <c r="J33" s="93" t="s">
        <v>3</v>
      </c>
      <c r="K33" s="94"/>
      <c r="L33" s="58">
        <f>B23</f>
        <v>0</v>
      </c>
      <c r="M33" s="8" t="str">
        <f>IF(L33,L33/$L$39,"")</f>
        <v/>
      </c>
      <c r="N33" s="59">
        <f>D23</f>
        <v>0</v>
      </c>
      <c r="O33" s="59">
        <f>E23</f>
        <v>0</v>
      </c>
      <c r="P33" s="60" t="str">
        <f>IF(O33,O33/$O$39,"")</f>
        <v/>
      </c>
    </row>
    <row r="34" spans="1:33" s="25" customFormat="1" ht="30" customHeight="1" x14ac:dyDescent="0.3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89" t="s">
        <v>1</v>
      </c>
      <c r="K34" s="90"/>
      <c r="L34" s="61">
        <f>G23</f>
        <v>87</v>
      </c>
      <c r="M34" s="8">
        <f>IF(L34,L34/$L$39,"")</f>
        <v>0.97752808988764039</v>
      </c>
      <c r="N34" s="62">
        <f>I23</f>
        <v>13098130.029999999</v>
      </c>
      <c r="O34" s="62">
        <f>J23</f>
        <v>14016444.470000001</v>
      </c>
      <c r="P34" s="60">
        <f>IF(O34,O34/$O$39,"")</f>
        <v>0.99819137531902347</v>
      </c>
    </row>
    <row r="35" spans="1:33" ht="30" customHeight="1" x14ac:dyDescent="0.3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89" t="s">
        <v>2</v>
      </c>
      <c r="K35" s="90"/>
      <c r="L35" s="61">
        <f>L23</f>
        <v>2</v>
      </c>
      <c r="M35" s="8">
        <f>IF(L35,L35/$L$39,"")</f>
        <v>2.247191011235955E-2</v>
      </c>
      <c r="N35" s="62">
        <f>N23</f>
        <v>20988.78</v>
      </c>
      <c r="O35" s="62">
        <f>O23</f>
        <v>25396.42</v>
      </c>
      <c r="P35" s="60">
        <f>IF(O35,O35/$O$39,"")</f>
        <v>1.8086246809765694E-3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89" t="s">
        <v>34</v>
      </c>
      <c r="K36" s="90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89" t="s">
        <v>5</v>
      </c>
      <c r="K37" s="90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89" t="s">
        <v>4</v>
      </c>
      <c r="K38" s="90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3"/>
        <v>22</v>
      </c>
      <c r="C39" s="8">
        <f t="shared" si="24"/>
        <v>0.24719101123595505</v>
      </c>
      <c r="D39" s="13">
        <f t="shared" si="25"/>
        <v>8893057.3399999999</v>
      </c>
      <c r="E39" s="23">
        <f t="shared" si="26"/>
        <v>9773164.7200000007</v>
      </c>
      <c r="F39" s="21">
        <f t="shared" si="27"/>
        <v>0.69600309507566283</v>
      </c>
      <c r="G39" s="25"/>
      <c r="J39" s="91" t="s">
        <v>0</v>
      </c>
      <c r="K39" s="92"/>
      <c r="L39" s="85">
        <f>SUM(L33:L38)</f>
        <v>89</v>
      </c>
      <c r="M39" s="17">
        <f>SUM(M33:M38)</f>
        <v>1</v>
      </c>
      <c r="N39" s="86">
        <f>SUM(N33:N38)</f>
        <v>13119118.809999999</v>
      </c>
      <c r="O39" s="87">
        <f>SUM(O33:O38)</f>
        <v>14041840.890000001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3"/>
        <v>44</v>
      </c>
      <c r="C40" s="8">
        <f t="shared" si="24"/>
        <v>0.4943820224719101</v>
      </c>
      <c r="D40" s="13">
        <f t="shared" si="25"/>
        <v>130424.23999999999</v>
      </c>
      <c r="E40" s="23">
        <f t="shared" si="26"/>
        <v>141829.53999999998</v>
      </c>
      <c r="F40" s="21">
        <f t="shared" si="27"/>
        <v>1.0100494736484653E-2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98181.05</v>
      </c>
      <c r="E41" s="14">
        <f t="shared" si="26"/>
        <v>113260.3</v>
      </c>
      <c r="F41" s="21">
        <f t="shared" si="27"/>
        <v>8.0659153516444669E-3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21</v>
      </c>
      <c r="C42" s="8">
        <f t="shared" ref="C42" si="30">IF(B42,B42/$B$43,"")</f>
        <v>0.23595505617977527</v>
      </c>
      <c r="D42" s="13">
        <f t="shared" si="25"/>
        <v>123120</v>
      </c>
      <c r="E42" s="14">
        <f t="shared" si="26"/>
        <v>123120</v>
      </c>
      <c r="F42" s="21">
        <f t="shared" ref="F42" si="31">IF(E42,E42/$E$43,"")</f>
        <v>8.7680811201671423E-3</v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89</v>
      </c>
      <c r="C43" s="17">
        <f>SUM(C33:C42)</f>
        <v>1</v>
      </c>
      <c r="D43" s="18">
        <f>SUM(D33:D42)</f>
        <v>13119118.810000001</v>
      </c>
      <c r="E43" s="18">
        <f>SUM(E33:E42)</f>
        <v>14041840.890000001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95" t="s">
        <v>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7"/>
    </row>
    <row r="11" spans="1:31" ht="30" customHeight="1" thickBot="1" x14ac:dyDescent="0.35">
      <c r="A11" s="13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10" t="s">
        <v>5</v>
      </c>
      <c r="W11" s="111"/>
      <c r="X11" s="111"/>
      <c r="Y11" s="111"/>
      <c r="Z11" s="112"/>
      <c r="AA11" s="107" t="s">
        <v>4</v>
      </c>
      <c r="AB11" s="108"/>
      <c r="AC11" s="108"/>
      <c r="AD11" s="108"/>
      <c r="AE11" s="109"/>
    </row>
    <row r="12" spans="1:31" ht="39" customHeight="1" thickBot="1" x14ac:dyDescent="0.35">
      <c r="A12" s="131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4</v>
      </c>
      <c r="H13" s="20">
        <f t="shared" ref="H13:H21" si="2">IF(G13,G13/$G$23,"")</f>
        <v>5.128205128205128E-2</v>
      </c>
      <c r="I13" s="4">
        <v>11429068.82</v>
      </c>
      <c r="J13" s="5">
        <v>12787275.67</v>
      </c>
      <c r="K13" s="21">
        <f t="shared" ref="K13:K21" si="3">IF(J13,J13/$J$23,"")</f>
        <v>0.69696333033881186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3</v>
      </c>
      <c r="H18" s="67">
        <f t="shared" si="2"/>
        <v>3.8461538461538464E-2</v>
      </c>
      <c r="I18" s="70">
        <v>3386251.67</v>
      </c>
      <c r="J18" s="71">
        <v>3490130.66</v>
      </c>
      <c r="K18" s="68">
        <f t="shared" si="3"/>
        <v>0.19022762556202838</v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20</v>
      </c>
      <c r="H19" s="20">
        <f t="shared" si="2"/>
        <v>0.25641025641025639</v>
      </c>
      <c r="I19" s="6">
        <v>1649120.2</v>
      </c>
      <c r="J19" s="7">
        <v>1702333.72</v>
      </c>
      <c r="K19" s="21">
        <f t="shared" si="3"/>
        <v>9.2784750204674249E-2</v>
      </c>
      <c r="L19" s="2">
        <v>1</v>
      </c>
      <c r="M19" s="20">
        <f>IF(L19,L19/$L$23,"")</f>
        <v>0.25</v>
      </c>
      <c r="N19" s="6">
        <v>65400</v>
      </c>
      <c r="O19" s="7">
        <v>79134</v>
      </c>
      <c r="P19" s="21">
        <f>IF(O19,O19/$O$23,"")</f>
        <v>0.55161035873703024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42</v>
      </c>
      <c r="H20" s="67">
        <f t="shared" si="2"/>
        <v>0.53846153846153844</v>
      </c>
      <c r="I20" s="70">
        <v>214271.21</v>
      </c>
      <c r="J20" s="71">
        <v>248336.17</v>
      </c>
      <c r="K20" s="68">
        <f t="shared" si="3"/>
        <v>1.3535424476133574E-2</v>
      </c>
      <c r="L20" s="69">
        <v>3</v>
      </c>
      <c r="M20" s="67">
        <f>IF(L20,L20/$L$23,"")</f>
        <v>0.75</v>
      </c>
      <c r="N20" s="70">
        <v>44653.1</v>
      </c>
      <c r="O20" s="71">
        <v>54030.25</v>
      </c>
      <c r="P20" s="68">
        <f>IF(O20,O20/$O$23,"")</f>
        <v>0.37662250846856504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88766.83</v>
      </c>
      <c r="J21" s="7">
        <v>97387.12</v>
      </c>
      <c r="K21" s="21">
        <f t="shared" si="3"/>
        <v>5.30803067353482E-3</v>
      </c>
      <c r="L21" s="2"/>
      <c r="M21" s="20" t="str">
        <f>IF(L21,L21/$L$23,"")</f>
        <v/>
      </c>
      <c r="N21" s="6">
        <v>8508.85</v>
      </c>
      <c r="O21" s="7">
        <v>10295.709999999999</v>
      </c>
      <c r="P21" s="21">
        <f>IF(O21,O21/$O$23,"")</f>
        <v>7.1767132794404789E-2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>
        <v>9</v>
      </c>
      <c r="H22" s="67">
        <f t="shared" ref="H22" si="11">IF(G22,G22/$G$23,"")</f>
        <v>0.11538461538461539</v>
      </c>
      <c r="I22" s="70">
        <v>21665</v>
      </c>
      <c r="J22" s="71">
        <v>21665</v>
      </c>
      <c r="K22" s="68">
        <f t="shared" ref="K22" si="12">IF(J22,J22/$J$23,"")</f>
        <v>1.1808387448168903E-3</v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78</v>
      </c>
      <c r="H23" s="17">
        <f t="shared" si="20"/>
        <v>1</v>
      </c>
      <c r="I23" s="18">
        <f t="shared" si="20"/>
        <v>16789143.73</v>
      </c>
      <c r="J23" s="18">
        <f t="shared" si="20"/>
        <v>18347128.340000004</v>
      </c>
      <c r="K23" s="19">
        <f t="shared" si="20"/>
        <v>0.99999999999999967</v>
      </c>
      <c r="L23" s="16">
        <f t="shared" si="20"/>
        <v>4</v>
      </c>
      <c r="M23" s="17">
        <f t="shared" si="20"/>
        <v>1</v>
      </c>
      <c r="N23" s="18">
        <f t="shared" si="20"/>
        <v>118561.95000000001</v>
      </c>
      <c r="O23" s="18">
        <f t="shared" si="20"/>
        <v>143459.96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36" t="s">
        <v>53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113" t="s">
        <v>10</v>
      </c>
      <c r="B30" s="118" t="s">
        <v>17</v>
      </c>
      <c r="C30" s="119"/>
      <c r="D30" s="119"/>
      <c r="E30" s="119"/>
      <c r="F30" s="120"/>
      <c r="G30" s="25"/>
      <c r="J30" s="124" t="s">
        <v>15</v>
      </c>
      <c r="K30" s="125"/>
      <c r="L30" s="118" t="s">
        <v>16</v>
      </c>
      <c r="M30" s="119"/>
      <c r="N30" s="119"/>
      <c r="O30" s="119"/>
      <c r="P30" s="120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114"/>
      <c r="B31" s="133"/>
      <c r="C31" s="134"/>
      <c r="D31" s="134"/>
      <c r="E31" s="134"/>
      <c r="F31" s="135"/>
      <c r="G31" s="25"/>
      <c r="J31" s="126"/>
      <c r="K31" s="127"/>
      <c r="L31" s="121"/>
      <c r="M31" s="122"/>
      <c r="N31" s="122"/>
      <c r="O31" s="122"/>
      <c r="P31" s="123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115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28"/>
      <c r="K32" s="129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1">B13+G13+L13+Q13+AA13+V13</f>
        <v>4</v>
      </c>
      <c r="C33" s="8">
        <f t="shared" ref="C33:C42" si="22">IF(B33,B33/$B$43,"")</f>
        <v>4.878048780487805E-2</v>
      </c>
      <c r="D33" s="10">
        <f t="shared" ref="D33:D42" si="23">D13+I13+N13+S13+AC13+X13</f>
        <v>11429068.82</v>
      </c>
      <c r="E33" s="11">
        <f t="shared" ref="E33:E42" si="24">E13+J13+O13+T13+AD13+Y13</f>
        <v>12787275.67</v>
      </c>
      <c r="F33" s="21">
        <f t="shared" ref="F33:F42" si="25">IF(E33,E33/$E$43,"")</f>
        <v>0.69155591279916173</v>
      </c>
      <c r="J33" s="93" t="s">
        <v>3</v>
      </c>
      <c r="K33" s="94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3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89" t="s">
        <v>1</v>
      </c>
      <c r="K34" s="90"/>
      <c r="L34" s="61">
        <f>G23</f>
        <v>78</v>
      </c>
      <c r="M34" s="8">
        <f t="shared" si="26"/>
        <v>0.95121951219512191</v>
      </c>
      <c r="N34" s="62">
        <f>I23</f>
        <v>16789143.73</v>
      </c>
      <c r="O34" s="62">
        <f>J23</f>
        <v>18347128.340000004</v>
      </c>
      <c r="P34" s="60">
        <f t="shared" si="27"/>
        <v>0.99224146048398032</v>
      </c>
    </row>
    <row r="35" spans="1:33" ht="30" customHeight="1" x14ac:dyDescent="0.3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89" t="s">
        <v>2</v>
      </c>
      <c r="K35" s="90"/>
      <c r="L35" s="61">
        <f>L23</f>
        <v>4</v>
      </c>
      <c r="M35" s="8">
        <f t="shared" si="26"/>
        <v>4.878048780487805E-2</v>
      </c>
      <c r="N35" s="62">
        <f>N23</f>
        <v>118561.95000000001</v>
      </c>
      <c r="O35" s="62">
        <f>O23</f>
        <v>143459.96</v>
      </c>
      <c r="P35" s="60">
        <f t="shared" si="27"/>
        <v>7.7585395160196151E-3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89" t="s">
        <v>34</v>
      </c>
      <c r="K36" s="90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89" t="s">
        <v>5</v>
      </c>
      <c r="K37" s="90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1"/>
        <v>3</v>
      </c>
      <c r="C38" s="8">
        <f t="shared" si="22"/>
        <v>3.6585365853658534E-2</v>
      </c>
      <c r="D38" s="13">
        <f t="shared" si="23"/>
        <v>3386251.67</v>
      </c>
      <c r="E38" s="22">
        <f t="shared" si="24"/>
        <v>3490130.66</v>
      </c>
      <c r="F38" s="21">
        <f t="shared" si="25"/>
        <v>0.18875173701206685</v>
      </c>
      <c r="G38" s="25"/>
      <c r="J38" s="89" t="s">
        <v>4</v>
      </c>
      <c r="K38" s="90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1"/>
        <v>21</v>
      </c>
      <c r="C39" s="8">
        <f t="shared" si="22"/>
        <v>0.25609756097560976</v>
      </c>
      <c r="D39" s="13">
        <f t="shared" si="23"/>
        <v>1714520.2</v>
      </c>
      <c r="E39" s="23">
        <f t="shared" si="24"/>
        <v>1781467.72</v>
      </c>
      <c r="F39" s="21">
        <f t="shared" si="25"/>
        <v>9.6344566819434291E-2</v>
      </c>
      <c r="G39" s="25"/>
      <c r="J39" s="91" t="s">
        <v>0</v>
      </c>
      <c r="K39" s="92"/>
      <c r="L39" s="85">
        <f>SUM(L33:L38)</f>
        <v>82</v>
      </c>
      <c r="M39" s="17">
        <f>SUM(M33:M38)</f>
        <v>1</v>
      </c>
      <c r="N39" s="86">
        <f>SUM(N33:N38)</f>
        <v>16907705.68</v>
      </c>
      <c r="O39" s="87">
        <f>SUM(O33:O38)</f>
        <v>18490588.300000004</v>
      </c>
      <c r="P39" s="88">
        <f>SUM(P33:P38)</f>
        <v>0.99999999999999989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1"/>
        <v>45</v>
      </c>
      <c r="C40" s="8">
        <f t="shared" si="22"/>
        <v>0.54878048780487809</v>
      </c>
      <c r="D40" s="13">
        <f t="shared" si="23"/>
        <v>258924.31</v>
      </c>
      <c r="E40" s="23">
        <f t="shared" si="24"/>
        <v>302366.42000000004</v>
      </c>
      <c r="F40" s="21">
        <f t="shared" si="25"/>
        <v>1.6352449965045191E-2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97275.680000000008</v>
      </c>
      <c r="E41" s="14">
        <f t="shared" si="24"/>
        <v>107682.82999999999</v>
      </c>
      <c r="F41" s="21">
        <f t="shared" si="25"/>
        <v>5.8236562435387725E-3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9</v>
      </c>
      <c r="C42" s="8">
        <f t="shared" si="22"/>
        <v>0.10975609756097561</v>
      </c>
      <c r="D42" s="13">
        <f t="shared" si="23"/>
        <v>21665</v>
      </c>
      <c r="E42" s="14">
        <f t="shared" si="24"/>
        <v>21665</v>
      </c>
      <c r="F42" s="21">
        <f t="shared" si="25"/>
        <v>1.1716771607531817E-3</v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82</v>
      </c>
      <c r="C43" s="17">
        <f>SUM(C33:C42)</f>
        <v>1</v>
      </c>
      <c r="D43" s="18">
        <f>SUM(D33:D42)</f>
        <v>16907705.68</v>
      </c>
      <c r="E43" s="18">
        <f>SUM(E33:E42)</f>
        <v>18490588.300000001</v>
      </c>
      <c r="F43" s="19">
        <f>SUM(F33:F42)</f>
        <v>0.99999999999999989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8:K38"/>
    <mergeCell ref="J37:K37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5" zoomScaleNormal="85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37" t="s">
        <v>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</row>
    <row r="11" spans="1:31" ht="30" customHeight="1" thickBot="1" x14ac:dyDescent="0.35">
      <c r="A11" s="140" t="s">
        <v>10</v>
      </c>
      <c r="B11" s="98" t="s">
        <v>3</v>
      </c>
      <c r="C11" s="99"/>
      <c r="D11" s="99"/>
      <c r="E11" s="99"/>
      <c r="F11" s="100"/>
      <c r="G11" s="101" t="s">
        <v>1</v>
      </c>
      <c r="H11" s="102"/>
      <c r="I11" s="102"/>
      <c r="J11" s="102"/>
      <c r="K11" s="103"/>
      <c r="L11" s="116" t="s">
        <v>2</v>
      </c>
      <c r="M11" s="117"/>
      <c r="N11" s="117"/>
      <c r="O11" s="117"/>
      <c r="P11" s="117"/>
      <c r="Q11" s="104" t="s">
        <v>34</v>
      </c>
      <c r="R11" s="105"/>
      <c r="S11" s="105"/>
      <c r="T11" s="105"/>
      <c r="U11" s="106"/>
      <c r="V11" s="107" t="s">
        <v>4</v>
      </c>
      <c r="W11" s="108"/>
      <c r="X11" s="108"/>
      <c r="Y11" s="108"/>
      <c r="Z11" s="109"/>
      <c r="AA11" s="110" t="s">
        <v>5</v>
      </c>
      <c r="AB11" s="111"/>
      <c r="AC11" s="111"/>
      <c r="AD11" s="111"/>
      <c r="AE11" s="112"/>
    </row>
    <row r="12" spans="1:31" ht="39" customHeight="1" thickBot="1" x14ac:dyDescent="0.35">
      <c r="A12" s="14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1</v>
      </c>
      <c r="C13" s="20">
        <f>IF(B13,B13/$B$23,"")</f>
        <v>1</v>
      </c>
      <c r="D13" s="10">
        <f>'1T'!D13+'2T'!D13+'3T'!D13+'4T'!D13</f>
        <v>776343.75</v>
      </c>
      <c r="E13" s="10">
        <f>'1T'!E13+'2T'!E13+'3T'!E13+'4T'!E13</f>
        <v>939375.94</v>
      </c>
      <c r="F13" s="21">
        <f>IF(E13,E13/$E$23,"")</f>
        <v>1</v>
      </c>
      <c r="G13" s="9">
        <f>'1T'!G13+'2T'!G13+'3T'!G13+'4T'!G13</f>
        <v>14</v>
      </c>
      <c r="H13" s="20">
        <f>IF(G13,G13/$G$23,"")</f>
        <v>4.6822742474916385E-2</v>
      </c>
      <c r="I13" s="10">
        <f>'1T'!I13+'2T'!I13+'3T'!I13+'4T'!I13</f>
        <v>35615601.539999999</v>
      </c>
      <c r="J13" s="10">
        <f>'1T'!J13+'2T'!J13+'3T'!J13+'4T'!J13</f>
        <v>40158122.560000002</v>
      </c>
      <c r="K13" s="21">
        <f>IF(J13,J13/$J$23,"")</f>
        <v>0.60441156193364043</v>
      </c>
      <c r="L13" s="9">
        <f>'1T'!L13+'2T'!L13+'3T'!L13+'4T'!L13</f>
        <v>0</v>
      </c>
      <c r="M13" s="20" t="str">
        <f>IF(L13,L13/$L$23,"")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>IF(O13,O13/$O$23,"")</f>
        <v/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ref="C14:C22" si="0">IF(B14,B14/$B$23,"")</f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ref="F14:F22" si="1">IF(E14,E14/$E$23,"")</f>
        <v/>
      </c>
      <c r="G14" s="9">
        <f>'1T'!G14+'2T'!G14+'3T'!G14+'4T'!G14</f>
        <v>1</v>
      </c>
      <c r="H14" s="20">
        <f t="shared" ref="H14:H22" si="2">IF(G14,G14/$G$23,"")</f>
        <v>3.3444816053511705E-3</v>
      </c>
      <c r="I14" s="13">
        <f>'1T'!I14+'2T'!I14+'3T'!I14+'4T'!I14</f>
        <v>60119.7</v>
      </c>
      <c r="J14" s="13">
        <f>'1T'!J14+'2T'!J14+'3T'!J14+'4T'!J14</f>
        <v>72744.84</v>
      </c>
      <c r="K14" s="21">
        <f t="shared" ref="K14:K22" si="3">IF(J14,J14/$J$23,"")</f>
        <v>1.0948674779634111E-3</v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3</v>
      </c>
      <c r="H18" s="20">
        <f t="shared" si="2"/>
        <v>1.0033444816053512E-2</v>
      </c>
      <c r="I18" s="13">
        <f>'1T'!I18+'2T'!I18+'3T'!I18+'4T'!I18</f>
        <v>3386251.67</v>
      </c>
      <c r="J18" s="13">
        <f>'1T'!J18+'2T'!J18+'3T'!J18+'4T'!J18</f>
        <v>3490130.66</v>
      </c>
      <c r="K18" s="21">
        <f t="shared" si="3"/>
        <v>5.2529231674397457E-2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87</v>
      </c>
      <c r="H19" s="20">
        <f t="shared" si="2"/>
        <v>0.29096989966555181</v>
      </c>
      <c r="I19" s="13">
        <f>'1T'!I19+'2T'!I19+'3T'!I19+'4T'!I19</f>
        <v>19348708.249999996</v>
      </c>
      <c r="J19" s="13">
        <f>'1T'!J19+'2T'!J19+'3T'!J19+'4T'!J19</f>
        <v>21088213.149999999</v>
      </c>
      <c r="K19" s="21">
        <f t="shared" si="3"/>
        <v>0.31739431616449137</v>
      </c>
      <c r="L19" s="9">
        <f>'1T'!L19+'2T'!L19+'3T'!L19+'4T'!L19</f>
        <v>5</v>
      </c>
      <c r="M19" s="20">
        <f t="shared" si="4"/>
        <v>0.29411764705882354</v>
      </c>
      <c r="N19" s="13">
        <f>'1T'!N19+'2T'!N19+'3T'!N19+'4T'!N19</f>
        <v>168950</v>
      </c>
      <c r="O19" s="13">
        <f>'1T'!O19+'2T'!O19+'3T'!O19+'4T'!O19</f>
        <v>204429.5</v>
      </c>
      <c r="P19" s="21">
        <f t="shared" si="5"/>
        <v>0.56337818956875019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154</v>
      </c>
      <c r="H20" s="20">
        <f t="shared" si="2"/>
        <v>0.51505016722408026</v>
      </c>
      <c r="I20" s="13">
        <f>'1T'!I20+'2T'!I20+'3T'!I20+'4T'!I20</f>
        <v>848422.03999999992</v>
      </c>
      <c r="J20" s="13">
        <f>'1T'!J20+'2T'!J20+'3T'!J20+'4T'!J20</f>
        <v>999674.89</v>
      </c>
      <c r="K20" s="21">
        <f t="shared" si="3"/>
        <v>1.5045899140030418E-2</v>
      </c>
      <c r="L20" s="9">
        <f>'1T'!L20+'2T'!L20+'3T'!L20+'4T'!L20</f>
        <v>12</v>
      </c>
      <c r="M20" s="20">
        <f t="shared" si="4"/>
        <v>0.70588235294117652</v>
      </c>
      <c r="N20" s="13">
        <f>'1T'!N20+'2T'!N20+'3T'!N20+'4T'!N20</f>
        <v>107803.29999999999</v>
      </c>
      <c r="O20" s="13">
        <f>'1T'!O20+'2T'!O20+'3T'!O20+'4T'!O20</f>
        <v>130442</v>
      </c>
      <c r="P20" s="21">
        <f t="shared" si="5"/>
        <v>0.35947932076205691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392796.13</v>
      </c>
      <c r="J21" s="13">
        <f>'1T'!J21+'2T'!J21+'3T'!J21+'4T'!J21</f>
        <v>459723.82</v>
      </c>
      <c r="K21" s="21">
        <f t="shared" si="3"/>
        <v>6.9192077316151237E-3</v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23134.050000000003</v>
      </c>
      <c r="O21" s="13">
        <f>'1T'!O21+'2T'!O21+'3T'!O21+'4T'!O21</f>
        <v>27992.21</v>
      </c>
      <c r="P21" s="21">
        <f t="shared" si="5"/>
        <v>7.7142489669192876E-2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40</v>
      </c>
      <c r="H22" s="67">
        <f t="shared" si="2"/>
        <v>0.13377926421404682</v>
      </c>
      <c r="I22" s="79">
        <f>'1T'!I22+'2T'!I22+'3T'!I22+'4T'!I22</f>
        <v>173075</v>
      </c>
      <c r="J22" s="80">
        <f>'1T'!J22+'2T'!J22+'3T'!J22+'4T'!J22</f>
        <v>173075</v>
      </c>
      <c r="K22" s="68">
        <f t="shared" si="3"/>
        <v>2.6049158778618164E-3</v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1</v>
      </c>
      <c r="C23" s="17">
        <f t="shared" si="12"/>
        <v>1</v>
      </c>
      <c r="D23" s="18">
        <f t="shared" si="12"/>
        <v>776343.75</v>
      </c>
      <c r="E23" s="18">
        <f t="shared" si="12"/>
        <v>939375.94</v>
      </c>
      <c r="F23" s="19">
        <f t="shared" si="12"/>
        <v>1</v>
      </c>
      <c r="G23" s="16">
        <f t="shared" si="12"/>
        <v>299</v>
      </c>
      <c r="H23" s="17">
        <f t="shared" si="12"/>
        <v>1</v>
      </c>
      <c r="I23" s="18">
        <f t="shared" si="12"/>
        <v>59824974.329999998</v>
      </c>
      <c r="J23" s="18">
        <f t="shared" si="12"/>
        <v>66441684.920000002</v>
      </c>
      <c r="K23" s="19">
        <f t="shared" si="12"/>
        <v>1</v>
      </c>
      <c r="L23" s="16">
        <f t="shared" si="12"/>
        <v>17</v>
      </c>
      <c r="M23" s="17">
        <f t="shared" si="12"/>
        <v>1</v>
      </c>
      <c r="N23" s="18">
        <f t="shared" si="12"/>
        <v>299887.34999999998</v>
      </c>
      <c r="O23" s="18">
        <f t="shared" si="12"/>
        <v>362863.71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55" customHeight="1" x14ac:dyDescent="0.3">
      <c r="B24" s="26"/>
      <c r="H24" s="26"/>
      <c r="N24" s="26"/>
    </row>
    <row r="25" spans="1:31" s="49" customFormat="1" ht="48" customHeight="1" x14ac:dyDescent="0.3">
      <c r="A25" s="136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8" customHeight="1" x14ac:dyDescent="0.3">
      <c r="A26" s="132" t="s">
        <v>36</v>
      </c>
      <c r="B26" s="132"/>
      <c r="C26" s="132"/>
      <c r="D26" s="132"/>
      <c r="E26" s="132"/>
      <c r="F26" s="132"/>
      <c r="G26" s="132"/>
      <c r="H26" s="132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8" customHeight="1" thickBo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42" t="s">
        <v>10</v>
      </c>
      <c r="B29" s="145" t="s">
        <v>17</v>
      </c>
      <c r="C29" s="146"/>
      <c r="D29" s="146"/>
      <c r="E29" s="146"/>
      <c r="F29" s="147"/>
      <c r="G29" s="25"/>
      <c r="H29" s="55"/>
      <c r="I29" s="55"/>
      <c r="J29" s="151" t="s">
        <v>15</v>
      </c>
      <c r="K29" s="152"/>
      <c r="L29" s="145" t="s">
        <v>16</v>
      </c>
      <c r="M29" s="146"/>
      <c r="N29" s="146"/>
      <c r="O29" s="146"/>
      <c r="P29" s="147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43"/>
      <c r="B30" s="148"/>
      <c r="C30" s="149"/>
      <c r="D30" s="149"/>
      <c r="E30" s="149"/>
      <c r="F30" s="150"/>
      <c r="G30" s="25"/>
      <c r="J30" s="153"/>
      <c r="K30" s="154"/>
      <c r="L30" s="157"/>
      <c r="M30" s="158"/>
      <c r="N30" s="158"/>
      <c r="O30" s="158"/>
      <c r="P30" s="159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049999999999997" customHeight="1" thickBot="1" x14ac:dyDescent="0.35">
      <c r="A31" s="144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5"/>
      <c r="K31" s="156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x14ac:dyDescent="0.3">
      <c r="A32" s="41" t="s">
        <v>25</v>
      </c>
      <c r="B32" s="9">
        <f t="shared" ref="B32:B41" si="13">B13+G13+L13+Q13+V13+AA13</f>
        <v>15</v>
      </c>
      <c r="C32" s="8">
        <f t="shared" ref="C32:C38" si="14">IF(B32,B32/$B$42,"")</f>
        <v>4.7318611987381701E-2</v>
      </c>
      <c r="D32" s="10">
        <f t="shared" ref="D32:D41" si="15">D13+I13+N13+S13+X13+AC13</f>
        <v>36391945.289999999</v>
      </c>
      <c r="E32" s="11">
        <f t="shared" ref="E32:E41" si="16">E13+J13+O13+T13+Y13+AD13</f>
        <v>41097498.5</v>
      </c>
      <c r="F32" s="21">
        <f t="shared" ref="F32:F38" si="17">IF(E32,E32/$E$42,"")</f>
        <v>0.60665954564728286</v>
      </c>
      <c r="J32" s="93" t="s">
        <v>3</v>
      </c>
      <c r="K32" s="94"/>
      <c r="L32" s="58">
        <f>B23</f>
        <v>1</v>
      </c>
      <c r="M32" s="8">
        <f t="shared" ref="M32:M37" si="18">IF(L32,L32/$L$38,"")</f>
        <v>3.1545741324921135E-3</v>
      </c>
      <c r="N32" s="59">
        <f>D23</f>
        <v>776343.75</v>
      </c>
      <c r="O32" s="59">
        <f>E23</f>
        <v>939375.94</v>
      </c>
      <c r="P32" s="60">
        <f t="shared" ref="P32:P37" si="19">IF(O32,O32/$O$38,"")</f>
        <v>1.3866571001940404E-2</v>
      </c>
    </row>
    <row r="33" spans="1:33" s="25" customFormat="1" ht="30" customHeight="1" x14ac:dyDescent="0.3">
      <c r="A33" s="43" t="s">
        <v>18</v>
      </c>
      <c r="B33" s="12">
        <f t="shared" si="13"/>
        <v>1</v>
      </c>
      <c r="C33" s="8">
        <f t="shared" si="14"/>
        <v>3.1545741324921135E-3</v>
      </c>
      <c r="D33" s="13">
        <f t="shared" si="15"/>
        <v>60119.7</v>
      </c>
      <c r="E33" s="14">
        <f t="shared" si="16"/>
        <v>72744.84</v>
      </c>
      <c r="F33" s="21">
        <f t="shared" si="17"/>
        <v>1.0738208697199487E-3</v>
      </c>
      <c r="J33" s="89" t="s">
        <v>1</v>
      </c>
      <c r="K33" s="90"/>
      <c r="L33" s="61">
        <f>G23</f>
        <v>299</v>
      </c>
      <c r="M33" s="8">
        <f t="shared" si="18"/>
        <v>0.94321766561514198</v>
      </c>
      <c r="N33" s="62">
        <f>I23</f>
        <v>59824974.329999998</v>
      </c>
      <c r="O33" s="62">
        <f>J23</f>
        <v>66441684.920000002</v>
      </c>
      <c r="P33" s="60">
        <f t="shared" si="19"/>
        <v>0.98077702674792067</v>
      </c>
    </row>
    <row r="34" spans="1:33" s="25" customFormat="1" ht="30" customHeight="1" x14ac:dyDescent="0.3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89" t="s">
        <v>2</v>
      </c>
      <c r="K34" s="90"/>
      <c r="L34" s="61">
        <f>L23</f>
        <v>17</v>
      </c>
      <c r="M34" s="8">
        <f t="shared" si="18"/>
        <v>5.362776025236593E-2</v>
      </c>
      <c r="N34" s="62">
        <f>N23</f>
        <v>299887.34999999998</v>
      </c>
      <c r="O34" s="62">
        <f>O23</f>
        <v>362863.71</v>
      </c>
      <c r="P34" s="60">
        <f t="shared" si="19"/>
        <v>5.3564022501390793E-3</v>
      </c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89" t="s">
        <v>34</v>
      </c>
      <c r="K35" s="90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89" t="s">
        <v>5</v>
      </c>
      <c r="K36" s="90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33</v>
      </c>
      <c r="B37" s="15">
        <f t="shared" si="13"/>
        <v>3</v>
      </c>
      <c r="C37" s="8">
        <f t="shared" si="14"/>
        <v>9.4637223974763408E-3</v>
      </c>
      <c r="D37" s="13">
        <f t="shared" si="15"/>
        <v>3386251.67</v>
      </c>
      <c r="E37" s="22">
        <f t="shared" si="16"/>
        <v>3490130.66</v>
      </c>
      <c r="F37" s="21">
        <f t="shared" si="17"/>
        <v>5.1519463658968236E-2</v>
      </c>
      <c r="G37" s="25"/>
      <c r="H37" s="25"/>
      <c r="I37" s="25"/>
      <c r="J37" s="89" t="s">
        <v>4</v>
      </c>
      <c r="K37" s="90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92</v>
      </c>
      <c r="C38" s="8">
        <f t="shared" si="14"/>
        <v>0.29022082018927448</v>
      </c>
      <c r="D38" s="13">
        <f t="shared" si="15"/>
        <v>19517658.249999996</v>
      </c>
      <c r="E38" s="23">
        <f t="shared" si="16"/>
        <v>21292642.649999999</v>
      </c>
      <c r="F38" s="21">
        <f t="shared" si="17"/>
        <v>0.31431073391678466</v>
      </c>
      <c r="G38" s="25"/>
      <c r="H38" s="25"/>
      <c r="I38" s="25"/>
      <c r="J38" s="91" t="s">
        <v>0</v>
      </c>
      <c r="K38" s="92"/>
      <c r="L38" s="85">
        <f>SUM(L32:L37)</f>
        <v>317</v>
      </c>
      <c r="M38" s="17">
        <f>SUM(M32:M37)</f>
        <v>1</v>
      </c>
      <c r="N38" s="86">
        <f>SUM(N32:N37)</f>
        <v>60901205.43</v>
      </c>
      <c r="O38" s="87">
        <f>SUM(O32:O37)</f>
        <v>67743924.569999993</v>
      </c>
      <c r="P38" s="88">
        <f>SUM(P32:P37)</f>
        <v>1.0000000000000002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166</v>
      </c>
      <c r="C39" s="8">
        <f>IF(B39,B39/$B$42,"")</f>
        <v>0.52365930599369082</v>
      </c>
      <c r="D39" s="13">
        <f t="shared" si="15"/>
        <v>956225.33999999985</v>
      </c>
      <c r="E39" s="23">
        <f t="shared" si="16"/>
        <v>1130116.8900000001</v>
      </c>
      <c r="F39" s="21">
        <f>IF(E39,E39/$E$42,"")</f>
        <v>1.6682188065916481E-2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415930.18</v>
      </c>
      <c r="E40" s="14">
        <f t="shared" si="16"/>
        <v>487716.03</v>
      </c>
      <c r="F40" s="21">
        <f>IF(E40,E40/$E$42,"")</f>
        <v>7.1994061917101011E-3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40</v>
      </c>
      <c r="C41" s="8">
        <f>IF(B41,B41/$B$42,"")</f>
        <v>0.12618296529968454</v>
      </c>
      <c r="D41" s="13">
        <f t="shared" si="15"/>
        <v>173075</v>
      </c>
      <c r="E41" s="14">
        <f t="shared" si="16"/>
        <v>173075</v>
      </c>
      <c r="F41" s="21">
        <f>IF(E41,E41/$E$42,"")</f>
        <v>2.5548416496177619E-3</v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5">
      <c r="A42" s="65" t="s">
        <v>0</v>
      </c>
      <c r="B42" s="16">
        <f>SUM(B32:B41)</f>
        <v>317</v>
      </c>
      <c r="C42" s="17">
        <f>SUM(C32:C41)</f>
        <v>1</v>
      </c>
      <c r="D42" s="18">
        <f>SUM(D32:D41)</f>
        <v>60901205.43</v>
      </c>
      <c r="E42" s="18">
        <f>SUM(E32:E41)</f>
        <v>67743924.569999993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8:K38"/>
    <mergeCell ref="J32:K32"/>
    <mergeCell ref="J33:K33"/>
    <mergeCell ref="J34:K34"/>
    <mergeCell ref="J35:K35"/>
    <mergeCell ref="J37:K37"/>
    <mergeCell ref="J36:K36"/>
    <mergeCell ref="A25:Q25"/>
    <mergeCell ref="A26:H26"/>
    <mergeCell ref="A29:A31"/>
    <mergeCell ref="B29:F30"/>
    <mergeCell ref="J29:K31"/>
    <mergeCell ref="L29:P30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2020-03-10T12:55:10Z</dcterms:modified>
</cp:coreProperties>
</file>