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10" windowHeight="11640" tabRatio="678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J15" i="7" s="1"/>
  <c r="I15" i="1"/>
  <c r="C13" i="4"/>
  <c r="C13" i="1"/>
  <c r="B16" i="7"/>
  <c r="D16" i="7"/>
  <c r="D23" i="7" s="1"/>
  <c r="N32" i="7" s="1"/>
  <c r="J22" i="7"/>
  <c r="E22" i="7"/>
  <c r="O22" i="7"/>
  <c r="P22" i="7" s="1"/>
  <c r="T22" i="7"/>
  <c r="Y22" i="7"/>
  <c r="AD22" i="7"/>
  <c r="E13" i="7"/>
  <c r="J13" i="7"/>
  <c r="K13" i="7" s="1"/>
  <c r="O13" i="7"/>
  <c r="T13" i="7"/>
  <c r="Y13" i="7"/>
  <c r="Z13" i="7" s="1"/>
  <c r="AD13" i="7"/>
  <c r="AE13" i="7" s="1"/>
  <c r="E20" i="7"/>
  <c r="F20" i="7" s="1"/>
  <c r="J20" i="7"/>
  <c r="O20" i="7"/>
  <c r="AD20" i="7"/>
  <c r="T20" i="7"/>
  <c r="Y20" i="7"/>
  <c r="Z20" i="7" s="1"/>
  <c r="E21" i="7"/>
  <c r="J21" i="7"/>
  <c r="O21" i="7"/>
  <c r="AD21" i="7"/>
  <c r="AE21" i="7" s="1"/>
  <c r="T21" i="7"/>
  <c r="Y21" i="7"/>
  <c r="Z21" i="7" s="1"/>
  <c r="J14" i="7"/>
  <c r="O14" i="7"/>
  <c r="P14" i="7" s="1"/>
  <c r="E14" i="7"/>
  <c r="T14" i="7"/>
  <c r="Y14" i="7"/>
  <c r="Z14" i="7" s="1"/>
  <c r="AD14" i="7"/>
  <c r="O15" i="7"/>
  <c r="E15" i="7"/>
  <c r="F15" i="7" s="1"/>
  <c r="T15" i="7"/>
  <c r="Y15" i="7"/>
  <c r="AD15" i="7"/>
  <c r="AE15" i="7" s="1"/>
  <c r="J16" i="7"/>
  <c r="K16" i="7" s="1"/>
  <c r="O16" i="7"/>
  <c r="E16" i="7"/>
  <c r="T16" i="7"/>
  <c r="Y16" i="7"/>
  <c r="Z16" i="7" s="1"/>
  <c r="AD16" i="7"/>
  <c r="J17" i="7"/>
  <c r="O17" i="7"/>
  <c r="P17" i="7" s="1"/>
  <c r="E17" i="7"/>
  <c r="F17" i="7" s="1"/>
  <c r="T17" i="7"/>
  <c r="Y17" i="7"/>
  <c r="AD17" i="7"/>
  <c r="AE17" i="7" s="1"/>
  <c r="J18" i="7"/>
  <c r="K18" i="7" s="1"/>
  <c r="O18" i="7"/>
  <c r="AD18" i="7"/>
  <c r="E18" i="7"/>
  <c r="T18" i="7"/>
  <c r="U18" i="7" s="1"/>
  <c r="Y18" i="7"/>
  <c r="J19" i="7"/>
  <c r="K19" i="7" s="1"/>
  <c r="O19" i="7"/>
  <c r="AD19" i="7"/>
  <c r="AE19" i="7" s="1"/>
  <c r="E19" i="7"/>
  <c r="T19" i="7"/>
  <c r="U19" i="7" s="1"/>
  <c r="Y19" i="7"/>
  <c r="I22" i="7"/>
  <c r="D22" i="7"/>
  <c r="N22" i="7"/>
  <c r="S22" i="7"/>
  <c r="X22" i="7"/>
  <c r="AC22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2" i="7"/>
  <c r="H22" i="7" s="1"/>
  <c r="B22" i="7"/>
  <c r="C22" i="7" s="1"/>
  <c r="L22" i="7"/>
  <c r="Q22" i="7"/>
  <c r="V22" i="7"/>
  <c r="W22" i="7" s="1"/>
  <c r="AA22" i="7"/>
  <c r="AB22" i="7" s="1"/>
  <c r="G16" i="7"/>
  <c r="L16" i="7"/>
  <c r="Q16" i="7"/>
  <c r="R16" i="7" s="1"/>
  <c r="V16" i="7"/>
  <c r="W16" i="7" s="1"/>
  <c r="AA16" i="7"/>
  <c r="B13" i="7"/>
  <c r="G13" i="7"/>
  <c r="L13" i="7"/>
  <c r="M13" i="7" s="1"/>
  <c r="Q13" i="7"/>
  <c r="V13" i="7"/>
  <c r="AA13" i="7"/>
  <c r="AB13" i="7" s="1"/>
  <c r="B20" i="7"/>
  <c r="G20" i="7"/>
  <c r="L20" i="7"/>
  <c r="AA20" i="7"/>
  <c r="Q20" i="7"/>
  <c r="V20" i="7"/>
  <c r="B21" i="7"/>
  <c r="G21" i="7"/>
  <c r="L21" i="7"/>
  <c r="AA21" i="7"/>
  <c r="Q21" i="7"/>
  <c r="R21" i="7" s="1"/>
  <c r="V21" i="7"/>
  <c r="G14" i="7"/>
  <c r="L14" i="7"/>
  <c r="B14" i="7"/>
  <c r="Q14" i="7"/>
  <c r="V14" i="7"/>
  <c r="W14" i="7" s="1"/>
  <c r="AA14" i="7"/>
  <c r="G15" i="7"/>
  <c r="L15" i="7"/>
  <c r="B15" i="7"/>
  <c r="C15" i="7" s="1"/>
  <c r="Q15" i="7"/>
  <c r="R15" i="7" s="1"/>
  <c r="V15" i="7"/>
  <c r="AA15" i="7"/>
  <c r="AB15" i="7" s="1"/>
  <c r="G17" i="7"/>
  <c r="H17" i="7" s="1"/>
  <c r="L17" i="7"/>
  <c r="B17" i="7"/>
  <c r="C17" i="7" s="1"/>
  <c r="Q17" i="7"/>
  <c r="V17" i="7"/>
  <c r="AA17" i="7"/>
  <c r="AB17" i="7" s="1"/>
  <c r="G18" i="7"/>
  <c r="L18" i="7"/>
  <c r="AA18" i="7"/>
  <c r="B18" i="7"/>
  <c r="Q18" i="7"/>
  <c r="V18" i="7"/>
  <c r="W18" i="7" s="1"/>
  <c r="G19" i="7"/>
  <c r="L19" i="7"/>
  <c r="AA19" i="7"/>
  <c r="AB19" i="7" s="1"/>
  <c r="B19" i="7"/>
  <c r="Q19" i="7"/>
  <c r="R19" i="7" s="1"/>
  <c r="V19" i="7"/>
  <c r="X23" i="7"/>
  <c r="N37" i="7" s="1"/>
  <c r="AE22" i="7"/>
  <c r="AB21" i="7"/>
  <c r="AE20" i="7"/>
  <c r="AB20" i="7"/>
  <c r="AE18" i="7"/>
  <c r="AB18" i="7"/>
  <c r="AE16" i="7"/>
  <c r="AB16" i="7"/>
  <c r="AE14" i="7"/>
  <c r="AB14" i="7"/>
  <c r="Z22" i="7"/>
  <c r="W21" i="7"/>
  <c r="W20" i="7"/>
  <c r="Z19" i="7"/>
  <c r="Z18" i="7"/>
  <c r="Z17" i="7"/>
  <c r="W17" i="7"/>
  <c r="Z15" i="7"/>
  <c r="W15" i="7"/>
  <c r="U22" i="7"/>
  <c r="R22" i="7"/>
  <c r="U21" i="7"/>
  <c r="U20" i="7"/>
  <c r="R20" i="7"/>
  <c r="R18" i="7"/>
  <c r="U17" i="7"/>
  <c r="R17" i="7"/>
  <c r="U16" i="7"/>
  <c r="U15" i="7"/>
  <c r="U14" i="7"/>
  <c r="R14" i="7"/>
  <c r="M22" i="7"/>
  <c r="P18" i="7"/>
  <c r="M18" i="7"/>
  <c r="M17" i="7"/>
  <c r="P16" i="7"/>
  <c r="M16" i="7"/>
  <c r="M14" i="7"/>
  <c r="W13" i="7"/>
  <c r="R13" i="7"/>
  <c r="P13" i="7"/>
  <c r="K17" i="7"/>
  <c r="H13" i="7"/>
  <c r="H14" i="7"/>
  <c r="H16" i="7"/>
  <c r="H18" i="7"/>
  <c r="F14" i="7"/>
  <c r="F16" i="7"/>
  <c r="F18" i="7"/>
  <c r="F19" i="7"/>
  <c r="F21" i="7"/>
  <c r="F22" i="7"/>
  <c r="C13" i="7"/>
  <c r="C16" i="7"/>
  <c r="C19" i="7"/>
  <c r="C20" i="7"/>
  <c r="J23" i="6"/>
  <c r="O34" i="6" s="1"/>
  <c r="E23" i="6"/>
  <c r="O33" i="6" s="1"/>
  <c r="O23" i="6"/>
  <c r="O35" i="6" s="1"/>
  <c r="Y23" i="6"/>
  <c r="O37" i="6" s="1"/>
  <c r="P37" i="6" s="1"/>
  <c r="T23" i="6"/>
  <c r="O36" i="6" s="1"/>
  <c r="P36" i="6" s="1"/>
  <c r="AD23" i="6"/>
  <c r="O38" i="6" s="1"/>
  <c r="P38" i="6" s="1"/>
  <c r="I23" i="6"/>
  <c r="N34" i="6" s="1"/>
  <c r="D23" i="6"/>
  <c r="N33" i="6" s="1"/>
  <c r="N23" i="6"/>
  <c r="N35" i="6" s="1"/>
  <c r="X23" i="6"/>
  <c r="N37" i="6" s="1"/>
  <c r="S23" i="6"/>
  <c r="N36" i="6" s="1"/>
  <c r="AC23" i="6"/>
  <c r="N38" i="6" s="1"/>
  <c r="G23" i="6"/>
  <c r="L34" i="6" s="1"/>
  <c r="B23" i="6"/>
  <c r="L33" i="6" s="1"/>
  <c r="L23" i="6"/>
  <c r="L35" i="6" s="1"/>
  <c r="V23" i="6"/>
  <c r="L37" i="6" s="1"/>
  <c r="M37" i="6" s="1"/>
  <c r="Q23" i="6"/>
  <c r="L36" i="6" s="1"/>
  <c r="M36" i="6" s="1"/>
  <c r="AA23" i="6"/>
  <c r="L38" i="6" s="1"/>
  <c r="M38" i="6" s="1"/>
  <c r="E42" i="6"/>
  <c r="F42" i="6" s="1"/>
  <c r="E33" i="6"/>
  <c r="F33" i="6" s="1"/>
  <c r="E34" i="6"/>
  <c r="E35" i="6"/>
  <c r="F35" i="6" s="1"/>
  <c r="E36" i="6"/>
  <c r="E37" i="6"/>
  <c r="F37" i="6" s="1"/>
  <c r="E38" i="6"/>
  <c r="E39" i="6"/>
  <c r="F39" i="6" s="1"/>
  <c r="E40" i="6"/>
  <c r="E41" i="6"/>
  <c r="F34" i="6"/>
  <c r="F36" i="6"/>
  <c r="F38" i="6"/>
  <c r="D42" i="6"/>
  <c r="D33" i="6"/>
  <c r="D34" i="6"/>
  <c r="D35" i="6"/>
  <c r="D36" i="6"/>
  <c r="D37" i="6"/>
  <c r="D38" i="6"/>
  <c r="D39" i="6"/>
  <c r="D40" i="6"/>
  <c r="D41" i="6"/>
  <c r="B42" i="6"/>
  <c r="B41" i="6"/>
  <c r="B33" i="6"/>
  <c r="C33" i="6" s="1"/>
  <c r="B34" i="6"/>
  <c r="C34" i="6" s="1"/>
  <c r="B35" i="6"/>
  <c r="B36" i="6"/>
  <c r="B37" i="6"/>
  <c r="C37" i="6" s="1"/>
  <c r="B38" i="6"/>
  <c r="C38" i="6" s="1"/>
  <c r="B39" i="6"/>
  <c r="C39" i="6" s="1"/>
  <c r="B40" i="6"/>
  <c r="C35" i="6"/>
  <c r="C36" i="6"/>
  <c r="C42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17" i="6"/>
  <c r="AB18" i="6"/>
  <c r="AB19" i="6"/>
  <c r="AB20" i="6"/>
  <c r="AB21" i="6"/>
  <c r="AB22" i="6"/>
  <c r="Z13" i="6"/>
  <c r="Z14" i="6"/>
  <c r="Z23" i="6" s="1"/>
  <c r="Z15" i="6"/>
  <c r="Z16" i="6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R22" i="6"/>
  <c r="P13" i="6"/>
  <c r="P14" i="6"/>
  <c r="P15" i="6"/>
  <c r="P16" i="6"/>
  <c r="P18" i="6"/>
  <c r="P19" i="6"/>
  <c r="P20" i="6"/>
  <c r="P21" i="6"/>
  <c r="P22" i="6"/>
  <c r="M13" i="6"/>
  <c r="M14" i="6"/>
  <c r="M15" i="6"/>
  <c r="M16" i="6"/>
  <c r="M18" i="6"/>
  <c r="M19" i="6"/>
  <c r="M20" i="6"/>
  <c r="M22" i="6"/>
  <c r="K13" i="6"/>
  <c r="K14" i="6"/>
  <c r="K15" i="6"/>
  <c r="K16" i="6"/>
  <c r="K17" i="6"/>
  <c r="K18" i="6"/>
  <c r="K19" i="6"/>
  <c r="K22" i="6"/>
  <c r="H13" i="6"/>
  <c r="H14" i="6"/>
  <c r="H15" i="6"/>
  <c r="H16" i="6"/>
  <c r="H17" i="6"/>
  <c r="H18" i="6"/>
  <c r="H19" i="6"/>
  <c r="H21" i="6"/>
  <c r="H22" i="6"/>
  <c r="F13" i="6"/>
  <c r="F14" i="6"/>
  <c r="F15" i="6"/>
  <c r="F16" i="6"/>
  <c r="F17" i="6"/>
  <c r="F18" i="6"/>
  <c r="F19" i="6"/>
  <c r="F20" i="6"/>
  <c r="F21" i="6"/>
  <c r="F22" i="6"/>
  <c r="C13" i="6"/>
  <c r="C14" i="6"/>
  <c r="C15" i="6"/>
  <c r="C16" i="6"/>
  <c r="C17" i="6"/>
  <c r="C18" i="6"/>
  <c r="C19" i="6"/>
  <c r="C20" i="6"/>
  <c r="C21" i="6"/>
  <c r="C22" i="6"/>
  <c r="AD23" i="5"/>
  <c r="O38" i="5" s="1"/>
  <c r="P38" i="5" s="1"/>
  <c r="AC23" i="5"/>
  <c r="N38" i="5" s="1"/>
  <c r="AA23" i="5"/>
  <c r="L38" i="5" s="1"/>
  <c r="M38" i="5" s="1"/>
  <c r="E23" i="5"/>
  <c r="O33" i="5" s="1"/>
  <c r="J23" i="5"/>
  <c r="O34" i="5" s="1"/>
  <c r="O23" i="5"/>
  <c r="O35" i="5" s="1"/>
  <c r="T23" i="5"/>
  <c r="O36" i="5" s="1"/>
  <c r="P36" i="5" s="1"/>
  <c r="Y23" i="5"/>
  <c r="O37" i="5" s="1"/>
  <c r="P37" i="5" s="1"/>
  <c r="D23" i="5"/>
  <c r="N33" i="5" s="1"/>
  <c r="I23" i="5"/>
  <c r="N34" i="5" s="1"/>
  <c r="N23" i="5"/>
  <c r="N35" i="5" s="1"/>
  <c r="S23" i="5"/>
  <c r="N36" i="5" s="1"/>
  <c r="X23" i="5"/>
  <c r="N37" i="5" s="1"/>
  <c r="B23" i="5"/>
  <c r="L33" i="5" s="1"/>
  <c r="G23" i="5"/>
  <c r="L34" i="5" s="1"/>
  <c r="L23" i="5"/>
  <c r="L35" i="5" s="1"/>
  <c r="Q23" i="5"/>
  <c r="L36" i="5" s="1"/>
  <c r="M36" i="5" s="1"/>
  <c r="V23" i="5"/>
  <c r="L37" i="5" s="1"/>
  <c r="M37" i="5" s="1"/>
  <c r="E33" i="5"/>
  <c r="F33" i="5" s="1"/>
  <c r="E34" i="5"/>
  <c r="E35" i="5"/>
  <c r="F35" i="5" s="1"/>
  <c r="E40" i="5"/>
  <c r="E41" i="5"/>
  <c r="E38" i="5"/>
  <c r="F38" i="5" s="1"/>
  <c r="E39" i="5"/>
  <c r="E42" i="5"/>
  <c r="F42" i="5" s="1"/>
  <c r="E36" i="5"/>
  <c r="F36" i="5" s="1"/>
  <c r="E37" i="5"/>
  <c r="F37" i="5" s="1"/>
  <c r="F39" i="5"/>
  <c r="D33" i="5"/>
  <c r="D34" i="5"/>
  <c r="D35" i="5"/>
  <c r="D40" i="5"/>
  <c r="D41" i="5"/>
  <c r="D38" i="5"/>
  <c r="D39" i="5"/>
  <c r="D42" i="5"/>
  <c r="D36" i="5"/>
  <c r="D37" i="5"/>
  <c r="B33" i="5"/>
  <c r="B34" i="5"/>
  <c r="C34" i="5" s="1"/>
  <c r="B35" i="5"/>
  <c r="C35" i="5" s="1"/>
  <c r="B40" i="5"/>
  <c r="B41" i="5"/>
  <c r="B42" i="5"/>
  <c r="C42" i="5" s="1"/>
  <c r="B38" i="5"/>
  <c r="C38" i="5" s="1"/>
  <c r="B39" i="5"/>
  <c r="B36" i="5"/>
  <c r="C36" i="5" s="1"/>
  <c r="B37" i="5"/>
  <c r="C37" i="5" s="1"/>
  <c r="C39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8" i="5"/>
  <c r="Z19" i="5"/>
  <c r="Z20" i="5"/>
  <c r="Z21" i="5"/>
  <c r="W13" i="5"/>
  <c r="W14" i="5"/>
  <c r="W15" i="5"/>
  <c r="W16" i="5"/>
  <c r="W17" i="5"/>
  <c r="W18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6" i="5"/>
  <c r="R17" i="5"/>
  <c r="R18" i="5"/>
  <c r="R19" i="5"/>
  <c r="R20" i="5"/>
  <c r="R21" i="5"/>
  <c r="P13" i="5"/>
  <c r="P14" i="5"/>
  <c r="P15" i="5"/>
  <c r="P16" i="5"/>
  <c r="P17" i="5"/>
  <c r="P18" i="5"/>
  <c r="P19" i="5"/>
  <c r="P21" i="5"/>
  <c r="M13" i="5"/>
  <c r="M14" i="5"/>
  <c r="M15" i="5"/>
  <c r="M16" i="5"/>
  <c r="M17" i="5"/>
  <c r="M18" i="5"/>
  <c r="M19" i="5"/>
  <c r="M21" i="5"/>
  <c r="K13" i="5"/>
  <c r="K14" i="5"/>
  <c r="K15" i="5"/>
  <c r="K16" i="5"/>
  <c r="K17" i="5"/>
  <c r="K18" i="5"/>
  <c r="K19" i="5"/>
  <c r="H13" i="5"/>
  <c r="H14" i="5"/>
  <c r="H15" i="5"/>
  <c r="H16" i="5"/>
  <c r="H17" i="5"/>
  <c r="H18" i="5"/>
  <c r="H19" i="5"/>
  <c r="H20" i="5"/>
  <c r="H21" i="5"/>
  <c r="F13" i="5"/>
  <c r="F14" i="5"/>
  <c r="F15" i="5"/>
  <c r="F16" i="5"/>
  <c r="F17" i="5"/>
  <c r="F18" i="5"/>
  <c r="F19" i="5"/>
  <c r="F20" i="5"/>
  <c r="F21" i="5"/>
  <c r="C13" i="5"/>
  <c r="C14" i="5"/>
  <c r="C15" i="5"/>
  <c r="C16" i="5"/>
  <c r="C17" i="5"/>
  <c r="C18" i="5"/>
  <c r="C19" i="5"/>
  <c r="C20" i="5"/>
  <c r="C21" i="5"/>
  <c r="E42" i="4"/>
  <c r="E33" i="4"/>
  <c r="F33" i="4" s="1"/>
  <c r="E34" i="4"/>
  <c r="F34" i="4" s="1"/>
  <c r="E35" i="4"/>
  <c r="E36" i="4"/>
  <c r="E37" i="4"/>
  <c r="F37" i="4" s="1"/>
  <c r="E38" i="4"/>
  <c r="F38" i="4" s="1"/>
  <c r="E39" i="4"/>
  <c r="E40" i="4"/>
  <c r="E41" i="4"/>
  <c r="D42" i="4"/>
  <c r="B42" i="4"/>
  <c r="C42" i="4" s="1"/>
  <c r="B41" i="4"/>
  <c r="B33" i="4"/>
  <c r="B34" i="4"/>
  <c r="B35" i="4"/>
  <c r="B36" i="4"/>
  <c r="C36" i="4" s="1"/>
  <c r="B37" i="4"/>
  <c r="B38" i="4"/>
  <c r="B39" i="4"/>
  <c r="B40" i="4"/>
  <c r="AE13" i="4"/>
  <c r="AE14" i="4"/>
  <c r="AE15" i="4"/>
  <c r="AE16" i="4"/>
  <c r="AE17" i="4"/>
  <c r="AE18" i="4"/>
  <c r="AE19" i="4"/>
  <c r="AE20" i="4"/>
  <c r="AE21" i="4"/>
  <c r="AE22" i="4"/>
  <c r="AD23" i="4"/>
  <c r="O38" i="4" s="1"/>
  <c r="P38" i="4" s="1"/>
  <c r="AC23" i="4"/>
  <c r="AB13" i="4"/>
  <c r="AB14" i="4"/>
  <c r="AB15" i="4"/>
  <c r="AB16" i="4"/>
  <c r="AB17" i="4"/>
  <c r="AB18" i="4"/>
  <c r="AB19" i="4"/>
  <c r="AB20" i="4"/>
  <c r="AB21" i="4"/>
  <c r="AB22" i="4"/>
  <c r="AA23" i="4"/>
  <c r="L38" i="4" s="1"/>
  <c r="M38" i="4" s="1"/>
  <c r="Z13" i="4"/>
  <c r="Z14" i="4"/>
  <c r="Z15" i="4"/>
  <c r="Z16" i="4"/>
  <c r="Z17" i="4"/>
  <c r="Z18" i="4"/>
  <c r="Z19" i="4"/>
  <c r="Y23" i="4"/>
  <c r="Z20" i="4"/>
  <c r="Z21" i="4"/>
  <c r="Z22" i="4"/>
  <c r="X23" i="4"/>
  <c r="N37" i="4" s="1"/>
  <c r="W13" i="4"/>
  <c r="W23" i="4" s="1"/>
  <c r="W14" i="4"/>
  <c r="W15" i="4"/>
  <c r="W16" i="4"/>
  <c r="W17" i="4"/>
  <c r="W18" i="4"/>
  <c r="W19" i="4"/>
  <c r="V23" i="4"/>
  <c r="W20" i="4"/>
  <c r="W21" i="4"/>
  <c r="W22" i="4"/>
  <c r="T23" i="4"/>
  <c r="O36" i="4" s="1"/>
  <c r="P36" i="4" s="1"/>
  <c r="U13" i="4"/>
  <c r="U14" i="4"/>
  <c r="U23" i="4" s="1"/>
  <c r="U15" i="4"/>
  <c r="U16" i="4"/>
  <c r="U17" i="4"/>
  <c r="U18" i="4"/>
  <c r="U19" i="4"/>
  <c r="U20" i="4"/>
  <c r="U21" i="4"/>
  <c r="U22" i="4"/>
  <c r="S23" i="4"/>
  <c r="N36" i="4" s="1"/>
  <c r="Q23" i="4"/>
  <c r="R13" i="4"/>
  <c r="R14" i="4"/>
  <c r="R15" i="4"/>
  <c r="R16" i="4"/>
  <c r="R17" i="4"/>
  <c r="R18" i="4"/>
  <c r="R19" i="4"/>
  <c r="R20" i="4"/>
  <c r="R21" i="4"/>
  <c r="R22" i="4"/>
  <c r="O23" i="4"/>
  <c r="P19" i="4" s="1"/>
  <c r="P13" i="4"/>
  <c r="P14" i="4"/>
  <c r="P16" i="4"/>
  <c r="P17" i="4"/>
  <c r="P18" i="4"/>
  <c r="P22" i="4"/>
  <c r="N23" i="4"/>
  <c r="N35" i="4" s="1"/>
  <c r="L23" i="4"/>
  <c r="M19" i="4" s="1"/>
  <c r="M13" i="4"/>
  <c r="M14" i="4"/>
  <c r="M16" i="4"/>
  <c r="M17" i="4"/>
  <c r="M18" i="4"/>
  <c r="M22" i="4"/>
  <c r="J23" i="4"/>
  <c r="K15" i="4" s="1"/>
  <c r="K13" i="4"/>
  <c r="K14" i="4"/>
  <c r="K16" i="4"/>
  <c r="K17" i="4"/>
  <c r="K18" i="4"/>
  <c r="K19" i="4"/>
  <c r="I23" i="4"/>
  <c r="N34" i="4" s="1"/>
  <c r="G23" i="4"/>
  <c r="L34" i="4" s="1"/>
  <c r="H13" i="4"/>
  <c r="H14" i="4"/>
  <c r="H16" i="4"/>
  <c r="H17" i="4"/>
  <c r="H18" i="4"/>
  <c r="H22" i="4"/>
  <c r="E23" i="4"/>
  <c r="O33" i="4" s="1"/>
  <c r="F13" i="4"/>
  <c r="F14" i="4"/>
  <c r="F15" i="4"/>
  <c r="F16" i="4"/>
  <c r="F17" i="4"/>
  <c r="F18" i="4"/>
  <c r="F19" i="4"/>
  <c r="F20" i="4"/>
  <c r="F21" i="4"/>
  <c r="F22" i="4"/>
  <c r="D23" i="4"/>
  <c r="N33" i="4" s="1"/>
  <c r="B23" i="4"/>
  <c r="L33" i="4" s="1"/>
  <c r="C14" i="4"/>
  <c r="C15" i="4"/>
  <c r="C16" i="4"/>
  <c r="C17" i="4"/>
  <c r="C18" i="4"/>
  <c r="C19" i="4"/>
  <c r="C20" i="4"/>
  <c r="C21" i="4"/>
  <c r="C22" i="4"/>
  <c r="O37" i="4"/>
  <c r="P37" i="4" s="1"/>
  <c r="N38" i="4"/>
  <c r="L36" i="4"/>
  <c r="M36" i="4" s="1"/>
  <c r="L37" i="4"/>
  <c r="M37" i="4" s="1"/>
  <c r="F36" i="4"/>
  <c r="D33" i="4"/>
  <c r="D34" i="4"/>
  <c r="D35" i="4"/>
  <c r="D36" i="4"/>
  <c r="D37" i="4"/>
  <c r="D38" i="4"/>
  <c r="D39" i="4"/>
  <c r="D40" i="4"/>
  <c r="D41" i="4"/>
  <c r="C33" i="4"/>
  <c r="C34" i="4"/>
  <c r="C37" i="4"/>
  <c r="C38" i="4"/>
  <c r="J23" i="1"/>
  <c r="K21" i="1" s="1"/>
  <c r="O23" i="1"/>
  <c r="O35" i="1" s="1"/>
  <c r="E23" i="1"/>
  <c r="O33" i="1" s="1"/>
  <c r="P33" i="1" s="1"/>
  <c r="Y23" i="1"/>
  <c r="O37" i="1" s="1"/>
  <c r="P37" i="1" s="1"/>
  <c r="T23" i="1"/>
  <c r="O36" i="1" s="1"/>
  <c r="P36" i="1" s="1"/>
  <c r="AD23" i="1"/>
  <c r="O38" i="1" s="1"/>
  <c r="P38" i="1" s="1"/>
  <c r="I23" i="1"/>
  <c r="N34" i="1" s="1"/>
  <c r="N23" i="1"/>
  <c r="N35" i="1" s="1"/>
  <c r="D23" i="1"/>
  <c r="N33" i="1" s="1"/>
  <c r="X23" i="1"/>
  <c r="N37" i="1"/>
  <c r="S23" i="1"/>
  <c r="N36" i="1" s="1"/>
  <c r="AC23" i="1"/>
  <c r="N38" i="1" s="1"/>
  <c r="B23" i="1"/>
  <c r="L33" i="1" s="1"/>
  <c r="M33" i="1" s="1"/>
  <c r="G23" i="1"/>
  <c r="L34" i="1" s="1"/>
  <c r="L23" i="1"/>
  <c r="M19" i="1" s="1"/>
  <c r="V23" i="1"/>
  <c r="L37" i="1" s="1"/>
  <c r="M37" i="1" s="1"/>
  <c r="Q23" i="1"/>
  <c r="L36" i="1" s="1"/>
  <c r="M36" i="1" s="1"/>
  <c r="AA23" i="1"/>
  <c r="L38" i="1" s="1"/>
  <c r="M38" i="1" s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1" i="1"/>
  <c r="P18" i="1"/>
  <c r="P17" i="1"/>
  <c r="P16" i="1"/>
  <c r="P15" i="1"/>
  <c r="P14" i="1"/>
  <c r="M22" i="1"/>
  <c r="M21" i="1"/>
  <c r="M20" i="1"/>
  <c r="M18" i="1"/>
  <c r="M17" i="1"/>
  <c r="M16" i="1"/>
  <c r="M15" i="1"/>
  <c r="M14" i="1"/>
  <c r="K22" i="1"/>
  <c r="K19" i="1"/>
  <c r="K18" i="1"/>
  <c r="K17" i="1"/>
  <c r="K16" i="1"/>
  <c r="K15" i="1"/>
  <c r="K14" i="1"/>
  <c r="H22" i="1"/>
  <c r="H21" i="1"/>
  <c r="H19" i="1"/>
  <c r="H18" i="1"/>
  <c r="H17" i="1"/>
  <c r="H16" i="1"/>
  <c r="H14" i="1"/>
  <c r="C22" i="1"/>
  <c r="C21" i="1"/>
  <c r="C20" i="1"/>
  <c r="C19" i="1"/>
  <c r="C18" i="1"/>
  <c r="C17" i="1"/>
  <c r="C16" i="1"/>
  <c r="C15" i="1"/>
  <c r="C14" i="1"/>
  <c r="F22" i="1"/>
  <c r="E42" i="1"/>
  <c r="E41" i="1"/>
  <c r="E33" i="1"/>
  <c r="E40" i="1"/>
  <c r="E34" i="1"/>
  <c r="E35" i="1"/>
  <c r="E36" i="1"/>
  <c r="F36" i="1" s="1"/>
  <c r="E37" i="1"/>
  <c r="E38" i="1"/>
  <c r="E39" i="1"/>
  <c r="F33" i="1"/>
  <c r="F34" i="1"/>
  <c r="F38" i="1"/>
  <c r="F42" i="1"/>
  <c r="D42" i="1"/>
  <c r="D41" i="1"/>
  <c r="D33" i="1"/>
  <c r="D40" i="1"/>
  <c r="D34" i="1"/>
  <c r="D35" i="1"/>
  <c r="D36" i="1"/>
  <c r="D37" i="1"/>
  <c r="D38" i="1"/>
  <c r="D39" i="1"/>
  <c r="B42" i="1"/>
  <c r="B41" i="1"/>
  <c r="B33" i="1"/>
  <c r="B40" i="1"/>
  <c r="B34" i="1"/>
  <c r="C34" i="1" s="1"/>
  <c r="B35" i="1"/>
  <c r="B36" i="1"/>
  <c r="C36" i="1" s="1"/>
  <c r="B37" i="1"/>
  <c r="C37" i="1" s="1"/>
  <c r="B38" i="1"/>
  <c r="C38" i="1" s="1"/>
  <c r="B39" i="1"/>
  <c r="C33" i="1"/>
  <c r="C42" i="1"/>
  <c r="AE13" i="1"/>
  <c r="AB13" i="1"/>
  <c r="AB23" i="1" s="1"/>
  <c r="Z13" i="1"/>
  <c r="W13" i="1"/>
  <c r="U13" i="1"/>
  <c r="U14" i="1"/>
  <c r="U15" i="1"/>
  <c r="U16" i="1"/>
  <c r="U17" i="1"/>
  <c r="U18" i="1"/>
  <c r="U19" i="1"/>
  <c r="U20" i="1"/>
  <c r="U21" i="1"/>
  <c r="R13" i="1"/>
  <c r="R23" i="1" s="1"/>
  <c r="P13" i="1"/>
  <c r="M13" i="1"/>
  <c r="K13" i="1"/>
  <c r="H13" i="1"/>
  <c r="F20" i="1"/>
  <c r="F13" i="1"/>
  <c r="F14" i="1"/>
  <c r="F15" i="1"/>
  <c r="F16" i="1"/>
  <c r="F17" i="1"/>
  <c r="F18" i="1"/>
  <c r="F19" i="1"/>
  <c r="F21" i="1"/>
  <c r="M21" i="4" l="1"/>
  <c r="H21" i="4"/>
  <c r="H20" i="4"/>
  <c r="K22" i="4"/>
  <c r="F42" i="4"/>
  <c r="M21" i="6"/>
  <c r="H20" i="6"/>
  <c r="K21" i="6"/>
  <c r="K20" i="6"/>
  <c r="K23" i="6" s="1"/>
  <c r="M20" i="5"/>
  <c r="P20" i="5"/>
  <c r="P23" i="5" s="1"/>
  <c r="K21" i="5"/>
  <c r="K20" i="5"/>
  <c r="Y23" i="7"/>
  <c r="O37" i="7" s="1"/>
  <c r="P37" i="7" s="1"/>
  <c r="B23" i="7"/>
  <c r="L32" i="7" s="1"/>
  <c r="M32" i="7" s="1"/>
  <c r="AD23" i="7"/>
  <c r="O36" i="7" s="1"/>
  <c r="P36" i="7" s="1"/>
  <c r="T23" i="7"/>
  <c r="O35" i="7" s="1"/>
  <c r="P35" i="7" s="1"/>
  <c r="E41" i="7"/>
  <c r="C23" i="1"/>
  <c r="W23" i="1"/>
  <c r="Z23" i="1"/>
  <c r="R23" i="4"/>
  <c r="H23" i="5"/>
  <c r="V23" i="7"/>
  <c r="L37" i="7" s="1"/>
  <c r="M37" i="7" s="1"/>
  <c r="B37" i="7"/>
  <c r="C37" i="7" s="1"/>
  <c r="D41" i="7"/>
  <c r="E33" i="7"/>
  <c r="F33" i="7" s="1"/>
  <c r="AC23" i="7"/>
  <c r="N36" i="7" s="1"/>
  <c r="K20" i="1"/>
  <c r="Q23" i="7"/>
  <c r="L35" i="7" s="1"/>
  <c r="M35" i="7" s="1"/>
  <c r="B32" i="7"/>
  <c r="C32" i="7" s="1"/>
  <c r="S23" i="7"/>
  <c r="N35" i="7" s="1"/>
  <c r="D32" i="7"/>
  <c r="E37" i="7"/>
  <c r="F37" i="7" s="1"/>
  <c r="E23" i="7"/>
  <c r="O32" i="7" s="1"/>
  <c r="P32" i="7" s="1"/>
  <c r="O23" i="7"/>
  <c r="O34" i="7" s="1"/>
  <c r="L39" i="6"/>
  <c r="M35" i="6" s="1"/>
  <c r="AB23" i="7"/>
  <c r="Z23" i="7"/>
  <c r="R23" i="5"/>
  <c r="M23" i="6"/>
  <c r="W23" i="6"/>
  <c r="B40" i="7"/>
  <c r="H20" i="1"/>
  <c r="C23" i="4"/>
  <c r="P20" i="4"/>
  <c r="AE23" i="4"/>
  <c r="F23" i="5"/>
  <c r="Z23" i="5"/>
  <c r="B43" i="5"/>
  <c r="C40" i="5" s="1"/>
  <c r="U23" i="6"/>
  <c r="B43" i="6"/>
  <c r="C40" i="6" s="1"/>
  <c r="C18" i="7"/>
  <c r="C14" i="7"/>
  <c r="F13" i="7"/>
  <c r="F23" i="7" s="1"/>
  <c r="B36" i="7"/>
  <c r="C36" i="7" s="1"/>
  <c r="B41" i="7"/>
  <c r="C41" i="7" s="1"/>
  <c r="D37" i="7"/>
  <c r="E36" i="7"/>
  <c r="F36" i="7" s="1"/>
  <c r="E32" i="7"/>
  <c r="F32" i="7" s="1"/>
  <c r="F23" i="1"/>
  <c r="AB23" i="5"/>
  <c r="H23" i="6"/>
  <c r="D43" i="6"/>
  <c r="B33" i="7"/>
  <c r="C33" i="7" s="1"/>
  <c r="E43" i="1"/>
  <c r="F41" i="1" s="1"/>
  <c r="AB23" i="4"/>
  <c r="C23" i="5"/>
  <c r="M23" i="5"/>
  <c r="W23" i="5"/>
  <c r="F23" i="6"/>
  <c r="R23" i="6"/>
  <c r="AE23" i="6"/>
  <c r="C21" i="7"/>
  <c r="K14" i="7"/>
  <c r="R23" i="7"/>
  <c r="B35" i="7"/>
  <c r="C35" i="7" s="1"/>
  <c r="D33" i="7"/>
  <c r="E34" i="7"/>
  <c r="U23" i="1"/>
  <c r="AE23" i="1"/>
  <c r="F23" i="4"/>
  <c r="Z23" i="4"/>
  <c r="U23" i="5"/>
  <c r="AE23" i="5"/>
  <c r="D43" i="5"/>
  <c r="E43" i="5"/>
  <c r="F40" i="5" s="1"/>
  <c r="C23" i="6"/>
  <c r="P23" i="6"/>
  <c r="AB23" i="6"/>
  <c r="U13" i="7"/>
  <c r="U23" i="7" s="1"/>
  <c r="AE23" i="7"/>
  <c r="W19" i="7"/>
  <c r="W23" i="7" s="1"/>
  <c r="AA23" i="7"/>
  <c r="L36" i="7" s="1"/>
  <c r="M36" i="7" s="1"/>
  <c r="D36" i="7"/>
  <c r="D34" i="7"/>
  <c r="D35" i="7"/>
  <c r="E35" i="7"/>
  <c r="F35" i="7" s="1"/>
  <c r="L35" i="4"/>
  <c r="M20" i="4"/>
  <c r="K21" i="4"/>
  <c r="K20" i="4"/>
  <c r="E43" i="4"/>
  <c r="F40" i="4" s="1"/>
  <c r="P21" i="4"/>
  <c r="E40" i="7"/>
  <c r="D40" i="7"/>
  <c r="O35" i="4"/>
  <c r="M15" i="4"/>
  <c r="M23" i="4" s="1"/>
  <c r="P15" i="4"/>
  <c r="O34" i="4"/>
  <c r="H15" i="4"/>
  <c r="B34" i="7"/>
  <c r="B43" i="4"/>
  <c r="C41" i="4" s="1"/>
  <c r="H19" i="4"/>
  <c r="L39" i="4"/>
  <c r="E38" i="7"/>
  <c r="N39" i="4"/>
  <c r="D43" i="4"/>
  <c r="N39" i="5"/>
  <c r="M33" i="5"/>
  <c r="L39" i="5"/>
  <c r="M34" i="5" s="1"/>
  <c r="N39" i="6"/>
  <c r="P33" i="5"/>
  <c r="O39" i="5"/>
  <c r="P35" i="5" s="1"/>
  <c r="P33" i="6"/>
  <c r="O39" i="6"/>
  <c r="P34" i="6" s="1"/>
  <c r="B43" i="1"/>
  <c r="C35" i="1" s="1"/>
  <c r="F37" i="1"/>
  <c r="M33" i="4"/>
  <c r="D38" i="7"/>
  <c r="M23" i="1"/>
  <c r="P33" i="4"/>
  <c r="C33" i="5"/>
  <c r="F34" i="5"/>
  <c r="E43" i="6"/>
  <c r="B38" i="7"/>
  <c r="L23" i="7"/>
  <c r="L34" i="7" s="1"/>
  <c r="D39" i="7"/>
  <c r="M33" i="6"/>
  <c r="G23" i="7"/>
  <c r="H19" i="7" s="1"/>
  <c r="B39" i="7"/>
  <c r="H15" i="1"/>
  <c r="P20" i="1"/>
  <c r="P19" i="1"/>
  <c r="K23" i="1"/>
  <c r="D43" i="1"/>
  <c r="I23" i="7"/>
  <c r="N33" i="7" s="1"/>
  <c r="N39" i="1"/>
  <c r="O34" i="1"/>
  <c r="O39" i="1" s="1"/>
  <c r="P35" i="1" s="1"/>
  <c r="J23" i="7"/>
  <c r="K22" i="7" s="1"/>
  <c r="E39" i="7"/>
  <c r="N23" i="7"/>
  <c r="N34" i="7" s="1"/>
  <c r="L35" i="1"/>
  <c r="H23" i="4" l="1"/>
  <c r="F41" i="7"/>
  <c r="C41" i="1"/>
  <c r="C39" i="1"/>
  <c r="C40" i="1"/>
  <c r="C41" i="6"/>
  <c r="C43" i="6" s="1"/>
  <c r="M21" i="7"/>
  <c r="C41" i="5"/>
  <c r="H21" i="7"/>
  <c r="P19" i="7"/>
  <c r="M34" i="6"/>
  <c r="M39" i="6" s="1"/>
  <c r="F41" i="6"/>
  <c r="F40" i="6"/>
  <c r="P35" i="6"/>
  <c r="P39" i="6" s="1"/>
  <c r="K23" i="5"/>
  <c r="F41" i="5"/>
  <c r="F43" i="5" s="1"/>
  <c r="P34" i="5"/>
  <c r="P39" i="5" s="1"/>
  <c r="M35" i="5"/>
  <c r="M39" i="5"/>
  <c r="C43" i="5"/>
  <c r="K23" i="4"/>
  <c r="H23" i="1"/>
  <c r="P21" i="7"/>
  <c r="P20" i="7"/>
  <c r="P15" i="7"/>
  <c r="F39" i="1"/>
  <c r="P23" i="4"/>
  <c r="B42" i="7"/>
  <c r="C38" i="7" s="1"/>
  <c r="C23" i="7"/>
  <c r="F40" i="1"/>
  <c r="F35" i="1"/>
  <c r="F35" i="4"/>
  <c r="D42" i="7"/>
  <c r="C39" i="4"/>
  <c r="C40" i="4"/>
  <c r="F39" i="4"/>
  <c r="F41" i="4"/>
  <c r="M20" i="7"/>
  <c r="M15" i="7"/>
  <c r="M19" i="7"/>
  <c r="O39" i="4"/>
  <c r="P35" i="4" s="1"/>
  <c r="C35" i="4"/>
  <c r="M34" i="4"/>
  <c r="M35" i="4"/>
  <c r="L33" i="7"/>
  <c r="L38" i="7" s="1"/>
  <c r="M33" i="7" s="1"/>
  <c r="E42" i="7"/>
  <c r="F39" i="7" s="1"/>
  <c r="H15" i="7"/>
  <c r="H20" i="7"/>
  <c r="P23" i="1"/>
  <c r="N38" i="7"/>
  <c r="P34" i="1"/>
  <c r="P39" i="1" s="1"/>
  <c r="O33" i="7"/>
  <c r="O38" i="7" s="1"/>
  <c r="P33" i="7" s="1"/>
  <c r="K21" i="7"/>
  <c r="K15" i="7"/>
  <c r="K20" i="7"/>
  <c r="L39" i="1"/>
  <c r="M34" i="1" s="1"/>
  <c r="C43" i="1" l="1"/>
  <c r="P23" i="7"/>
  <c r="C40" i="7"/>
  <c r="F43" i="6"/>
  <c r="F43" i="1"/>
  <c r="C39" i="7"/>
  <c r="C34" i="7"/>
  <c r="C43" i="4"/>
  <c r="P34" i="7"/>
  <c r="P38" i="7" s="1"/>
  <c r="F43" i="4"/>
  <c r="F40" i="7"/>
  <c r="M23" i="7"/>
  <c r="F38" i="7"/>
  <c r="P34" i="4"/>
  <c r="P39" i="4" s="1"/>
  <c r="F34" i="7"/>
  <c r="M39" i="4"/>
  <c r="M34" i="7"/>
  <c r="M38" i="7" s="1"/>
  <c r="H23" i="7"/>
  <c r="M35" i="1"/>
  <c r="M39" i="1" s="1"/>
  <c r="K23" i="7"/>
  <c r="C42" i="7" l="1"/>
  <c r="F42" i="7"/>
</calcChain>
</file>

<file path=xl/sharedStrings.xml><?xml version="1.0" encoding="utf-8"?>
<sst xmlns="http://schemas.openxmlformats.org/spreadsheetml/2006/main" count="440" uniqueCount="56">
  <si>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</si>
  <si>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</si>
  <si>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</si>
  <si>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</si>
  <si>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</si>
  <si>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</si>
  <si>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</si>
  <si>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</si>
  <si>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</si>
  <si>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</si>
  <si>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</si>
  <si>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</si>
  <si>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</si>
  <si>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</si>
  <si>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</si>
  <si>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</si>
  <si>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</si>
  <si>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</si>
  <si>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</si>
  <si>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</si>
  <si>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</si>
  <si>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</si>
  <si>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</si>
  <si>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</si>
  <si>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</si>
  <si>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</si>
  <si>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</si>
  <si>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</si>
  <si>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</si>
  <si>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</si>
  <si>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</si>
  <si>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</si>
  <si>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</si>
  <si>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</si>
  <si>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</si>
  <si>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</si>
  <si>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</si>
  <si>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</si>
  <si>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</si>
  <si>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</si>
  <si>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</si>
  <si>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</si>
  <si>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</si>
  <si>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</si>
  <si>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</si>
  <si>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</si>
  <si>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</si>
  <si>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</si>
  <si>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</si>
  <si>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</si>
  <si>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</si>
  <si>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</si>
  <si>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</si>
  <si>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</si>
  <si>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</si>
  <si>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CONSORCI LOCALRET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</si>
</sst>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DD-4B83-BB22-8BAB8F1BD157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DD-4B83-BB22-8BAB8F1BD157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DD-4B83-BB22-8BAB8F1BD157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DD-4B83-BB22-8BAB8F1BD157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DD-4B83-BB22-8BAB8F1BD157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DD-4B83-BB22-8BAB8F1BD157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DD-4B83-BB22-8BAB8F1BD157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DD-4B83-BB22-8BAB8F1BD157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DD-4B83-BB22-8BAB8F1BD157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DD-4B83-BB22-8BAB8F1BD15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21</c:v>
                </c:pt>
                <c:pt idx="8">
                  <c:v>64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DDD-4B83-BB22-8BAB8F1BD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7C-4A11-BE77-CF1B7F612A29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7C-4A11-BE77-CF1B7F612A29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7C-4A11-BE77-CF1B7F612A29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7C-4A11-BE77-CF1B7F612A29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7C-4A11-BE77-CF1B7F612A29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7C-4A11-BE77-CF1B7F612A29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7C-4A11-BE77-CF1B7F612A29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7C-4A11-BE77-CF1B7F612A29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7C-4A11-BE77-CF1B7F612A29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7C-4A11-BE77-CF1B7F612A2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23349.72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19783.5</c:v>
                </c:pt>
                <c:pt idx="7">
                  <c:v>27796.94</c:v>
                </c:pt>
                <c:pt idx="8">
                  <c:v>48325.05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27C-4A11-BE77-CF1B7F612A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7B-43D0-85E9-84D632FF3425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7B-43D0-85E9-84D632FF3425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7B-43D0-85E9-84D632FF3425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7B-43D0-85E9-84D632FF342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0</c:v>
                </c:pt>
                <c:pt idx="1">
                  <c:v>68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7B-43D0-85E9-84D632FF34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C-4F64-BBFD-8699220D25A0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C-4F64-BBFD-8699220D25A0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C-4F64-BBFD-8699220D25A0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C-4F64-BBFD-8699220D25A0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AC-4F64-BBFD-8699220D25A0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AC-4F64-BBFD-8699220D25A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0</c:v>
                </c:pt>
                <c:pt idx="1">
                  <c:v>93695.95</c:v>
                </c:pt>
                <c:pt idx="2">
                  <c:v>25559.26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CAC-4F64-BBFD-8699220D25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3" zoomScale="80" zoomScaleNormal="80" workbookViewId="0">
      <selection activeCell="L22" sqref="L22"/>
    </sheetView>
  </sheetViews>
  <sheetFormatPr defaultColWidth="9.28515625" defaultRowHeight="15" x14ac:dyDescent="0.25"/>
  <cols>
    <col min="1" max="1" width="26.28515625" style="27" customWidth="1"/>
    <col min="2" max="2" width="11.5703125" style="63" customWidth="1"/>
    <col min="3" max="3" width="10.570312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7109375" style="63" customWidth="1"/>
    <col min="15" max="15" width="19.570312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/>
      <c r="H13" s="20" t="str">
        <f>IF(G13,G13/$G$23,"")</f>
        <v/>
      </c>
      <c r="I13" s="4"/>
      <c r="J13" s="5"/>
      <c r="K13" s="21" t="str">
        <f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/>
      <c r="H14" s="20" t="str">
        <f t="shared" ref="H14:H22" si="3">IF(G14,G14/$G$23,"")</f>
        <v/>
      </c>
      <c r="I14" s="6"/>
      <c r="J14" s="7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>
        <v>2</v>
      </c>
      <c r="H15" s="20">
        <f t="shared" si="3"/>
        <v>0.125</v>
      </c>
      <c r="I15" s="6">
        <f>3450+14437.5</f>
        <v>17887.5</v>
      </c>
      <c r="J15" s="7">
        <f>4174.5+17469.38</f>
        <v>21643.88</v>
      </c>
      <c r="K15" s="21">
        <f t="shared" si="4"/>
        <v>0.45417095086012615</v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70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/>
      <c r="H19" s="20" t="str">
        <f t="shared" si="3"/>
        <v/>
      </c>
      <c r="I19" s="6"/>
      <c r="J19" s="7"/>
      <c r="K19" s="21" t="str">
        <f t="shared" si="4"/>
        <v/>
      </c>
      <c r="L19" s="2">
        <v>1</v>
      </c>
      <c r="M19" s="20">
        <f t="shared" si="5"/>
        <v>0.14285714285714285</v>
      </c>
      <c r="N19" s="6">
        <v>15000</v>
      </c>
      <c r="O19" s="7">
        <v>18150</v>
      </c>
      <c r="P19" s="21">
        <f t="shared" si="6"/>
        <v>0.87119386679517774</v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1</v>
      </c>
      <c r="H20" s="67">
        <f t="shared" si="3"/>
        <v>6.25E-2</v>
      </c>
      <c r="I20" s="70">
        <v>15000</v>
      </c>
      <c r="J20" s="7">
        <v>18150</v>
      </c>
      <c r="K20" s="68">
        <f t="shared" si="4"/>
        <v>0.38085605529652211</v>
      </c>
      <c r="L20" s="69"/>
      <c r="M20" s="67" t="str">
        <f t="shared" si="5"/>
        <v/>
      </c>
      <c r="N20" s="70"/>
      <c r="O20" s="71"/>
      <c r="P20" s="68" t="str">
        <f t="shared" si="6"/>
        <v/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15" customHeight="1" x14ac:dyDescent="0.25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>
        <v>13</v>
      </c>
      <c r="H21" s="20">
        <f t="shared" si="3"/>
        <v>0.8125</v>
      </c>
      <c r="I21" s="6">
        <v>6890.0399999999991</v>
      </c>
      <c r="J21" s="7">
        <v>7861.920000000001</v>
      </c>
      <c r="K21" s="21">
        <f t="shared" si="4"/>
        <v>0.16497299384335171</v>
      </c>
      <c r="L21" s="2">
        <v>6</v>
      </c>
      <c r="M21" s="20">
        <f t="shared" si="5"/>
        <v>0.8571428571428571</v>
      </c>
      <c r="N21" s="6">
        <v>2232.33</v>
      </c>
      <c r="O21" s="7">
        <v>2683.4799999999996</v>
      </c>
      <c r="P21" s="21">
        <f t="shared" si="6"/>
        <v>0.12880613320482223</v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16</v>
      </c>
      <c r="H23" s="17">
        <f t="shared" si="12"/>
        <v>1</v>
      </c>
      <c r="I23" s="18">
        <f t="shared" si="12"/>
        <v>39777.54</v>
      </c>
      <c r="J23" s="18">
        <f t="shared" si="12"/>
        <v>47655.8</v>
      </c>
      <c r="K23" s="19">
        <f t="shared" si="12"/>
        <v>1</v>
      </c>
      <c r="L23" s="16">
        <f t="shared" si="12"/>
        <v>7</v>
      </c>
      <c r="M23" s="17">
        <f t="shared" si="12"/>
        <v>1</v>
      </c>
      <c r="N23" s="18">
        <f t="shared" si="12"/>
        <v>17232.330000000002</v>
      </c>
      <c r="O23" s="18">
        <f t="shared" si="12"/>
        <v>20833.48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25">
      <c r="A25" s="136" t="s">
        <v>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9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9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6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13">B13+G13+L13+Q13+AA13+V13</f>
        <v>0</v>
      </c>
      <c r="C33" s="8" t="str">
        <f t="shared" ref="C33:C41" si="14">IF(B33,B33/$B$43,"")</f>
        <v/>
      </c>
      <c r="D33" s="10">
        <f t="shared" ref="D33:D42" si="15">D13+I13+N13+S13+AC13+X13</f>
        <v>0</v>
      </c>
      <c r="E33" s="11">
        <f t="shared" ref="E33:E42" si="16">E13+J13+O13+T13+AD13+Y13</f>
        <v>0</v>
      </c>
      <c r="F33" s="21" t="str">
        <f t="shared" ref="F33:F41" si="17">IF(E33,E33/$E$43,"")</f>
        <v/>
      </c>
      <c r="J33" s="93" t="s">
        <v>3</v>
      </c>
      <c r="K33" s="94"/>
      <c r="L33" s="58">
        <f>B23</f>
        <v>0</v>
      </c>
      <c r="M33" s="8" t="str">
        <f t="shared" ref="M33:M38" si="18">IF(L33,L33/$L$39,"")</f>
        <v/>
      </c>
      <c r="N33" s="59">
        <f>D23</f>
        <v>0</v>
      </c>
      <c r="O33" s="59">
        <f>E23</f>
        <v>0</v>
      </c>
      <c r="P33" s="60" t="str">
        <f t="shared" ref="P33:P38" si="19">IF(O33,O33/$O$39,"")</f>
        <v/>
      </c>
    </row>
    <row r="34" spans="1:33" s="25" customFormat="1" ht="30" customHeight="1" x14ac:dyDescent="0.25">
      <c r="A34" s="43" t="s">
        <v>18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89" t="s">
        <v>1</v>
      </c>
      <c r="K34" s="90"/>
      <c r="L34" s="61">
        <f>G23</f>
        <v>16</v>
      </c>
      <c r="M34" s="8">
        <f t="shared" si="18"/>
        <v>0.69565217391304346</v>
      </c>
      <c r="N34" s="62">
        <f>I23</f>
        <v>39777.54</v>
      </c>
      <c r="O34" s="62">
        <f>J23</f>
        <v>47655.8</v>
      </c>
      <c r="P34" s="60">
        <f t="shared" si="19"/>
        <v>0.69581400184087205</v>
      </c>
    </row>
    <row r="35" spans="1:33" ht="30" customHeight="1" x14ac:dyDescent="0.25">
      <c r="A35" s="43" t="s">
        <v>19</v>
      </c>
      <c r="B35" s="12">
        <f t="shared" si="13"/>
        <v>2</v>
      </c>
      <c r="C35" s="8">
        <f t="shared" si="14"/>
        <v>8.6956521739130432E-2</v>
      </c>
      <c r="D35" s="13">
        <f t="shared" si="15"/>
        <v>17887.5</v>
      </c>
      <c r="E35" s="14">
        <f t="shared" si="16"/>
        <v>21643.88</v>
      </c>
      <c r="F35" s="21">
        <f t="shared" si="17"/>
        <v>0.31601850683785843</v>
      </c>
      <c r="G35" s="25"/>
      <c r="J35" s="89" t="s">
        <v>2</v>
      </c>
      <c r="K35" s="90"/>
      <c r="L35" s="61">
        <f>L23</f>
        <v>7</v>
      </c>
      <c r="M35" s="8">
        <f t="shared" si="18"/>
        <v>0.30434782608695654</v>
      </c>
      <c r="N35" s="62">
        <f>N23</f>
        <v>17232.330000000002</v>
      </c>
      <c r="O35" s="62">
        <f>O23</f>
        <v>20833.48</v>
      </c>
      <c r="P35" s="60">
        <f t="shared" si="19"/>
        <v>0.30418599815912795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89" t="s">
        <v>34</v>
      </c>
      <c r="K36" s="90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9" t="s">
        <v>5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89" t="s">
        <v>4</v>
      </c>
      <c r="K38" s="90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13"/>
        <v>1</v>
      </c>
      <c r="C39" s="8">
        <f t="shared" si="14"/>
        <v>4.3478260869565216E-2</v>
      </c>
      <c r="D39" s="13">
        <f t="shared" si="15"/>
        <v>15000</v>
      </c>
      <c r="E39" s="23">
        <f t="shared" si="16"/>
        <v>18150</v>
      </c>
      <c r="F39" s="21">
        <f t="shared" si="17"/>
        <v>0.26500497596120154</v>
      </c>
      <c r="G39" s="25"/>
      <c r="J39" s="91" t="s">
        <v>0</v>
      </c>
      <c r="K39" s="92"/>
      <c r="L39" s="85">
        <f>SUM(L33:L38)</f>
        <v>23</v>
      </c>
      <c r="M39" s="17">
        <f>SUM(M33:M38)</f>
        <v>1</v>
      </c>
      <c r="N39" s="86">
        <f>SUM(N33:N38)</f>
        <v>57009.87</v>
      </c>
      <c r="O39" s="87">
        <f>SUM(O33:O38)</f>
        <v>68489.279999999999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13"/>
        <v>1</v>
      </c>
      <c r="C40" s="8">
        <f t="shared" si="14"/>
        <v>4.3478260869565216E-2</v>
      </c>
      <c r="D40" s="13">
        <f t="shared" si="15"/>
        <v>15000</v>
      </c>
      <c r="E40" s="23">
        <f t="shared" si="16"/>
        <v>18150</v>
      </c>
      <c r="F40" s="21">
        <f t="shared" si="17"/>
        <v>0.26500497596120154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13"/>
        <v>19</v>
      </c>
      <c r="C41" s="8">
        <f t="shared" si="14"/>
        <v>0.82608695652173914</v>
      </c>
      <c r="D41" s="13">
        <f t="shared" si="15"/>
        <v>9122.369999999999</v>
      </c>
      <c r="E41" s="14">
        <f t="shared" si="16"/>
        <v>10545.400000000001</v>
      </c>
      <c r="F41" s="21">
        <f t="shared" si="17"/>
        <v>0.15397154123973855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23</v>
      </c>
      <c r="C43" s="17">
        <f>SUM(C33:C42)</f>
        <v>1</v>
      </c>
      <c r="D43" s="18">
        <f>SUM(D33:D42)</f>
        <v>57009.869999999995</v>
      </c>
      <c r="E43" s="18">
        <f>SUM(E33:E42)</f>
        <v>68489.279999999999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A30:A32"/>
    <mergeCell ref="L11:P11"/>
    <mergeCell ref="L30:P31"/>
    <mergeCell ref="J30:K32"/>
    <mergeCell ref="A11:A12"/>
    <mergeCell ref="A26:H26"/>
    <mergeCell ref="B30:F31"/>
    <mergeCell ref="A25:Q25"/>
    <mergeCell ref="B10:AE10"/>
    <mergeCell ref="B11:F11"/>
    <mergeCell ref="G11:K11"/>
    <mergeCell ref="Q11:U11"/>
    <mergeCell ref="AA11:AE11"/>
    <mergeCell ref="V11:Z11"/>
    <mergeCell ref="J37:K37"/>
    <mergeCell ref="J39:K39"/>
    <mergeCell ref="J33:K33"/>
    <mergeCell ref="J34:K34"/>
    <mergeCell ref="J35:K35"/>
    <mergeCell ref="J36:K36"/>
    <mergeCell ref="J38:K38"/>
  </mergeCells>
  <pageMargins left="0.39370078740157483" right="0" top="0.55118110236220474" bottom="0.35433070866141736" header="0.31496062992125984" footer="0.31496062992125984"/>
  <pageSetup paperSize="8" scale="60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29" zoomScale="80" zoomScaleNormal="80" workbookViewId="0">
      <selection activeCell="E40" sqref="E40:E41"/>
    </sheetView>
  </sheetViews>
  <sheetFormatPr defaultColWidth="9.28515625" defaultRowHeight="15" x14ac:dyDescent="0.25"/>
  <cols>
    <col min="1" max="1" width="26.28515625" style="27" customWidth="1"/>
    <col min="2" max="2" width="11.5703125" style="63" customWidth="1"/>
    <col min="3" max="3" width="10.570312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7109375" style="63" customWidth="1"/>
    <col min="15" max="15" width="19.570312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5.2631578947368418E-2</v>
      </c>
      <c r="I15" s="6">
        <v>900</v>
      </c>
      <c r="J15" s="7">
        <v>1089</v>
      </c>
      <c r="K15" s="21">
        <f t="shared" si="3"/>
        <v>6.4336378234099351E-2</v>
      </c>
      <c r="L15" s="2">
        <v>1</v>
      </c>
      <c r="M15" s="20">
        <f t="shared" si="4"/>
        <v>0.14285714285714285</v>
      </c>
      <c r="N15" s="6">
        <v>553.79999999999995</v>
      </c>
      <c r="O15" s="7">
        <v>616.84</v>
      </c>
      <c r="P15" s="21">
        <f t="shared" si="5"/>
        <v>0.2169603601702367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5.2631578947368418E-2</v>
      </c>
      <c r="I19" s="6">
        <v>0</v>
      </c>
      <c r="J19" s="7">
        <v>0</v>
      </c>
      <c r="K19" s="21" t="str">
        <f t="shared" si="3"/>
        <v/>
      </c>
      <c r="L19" s="2">
        <v>1</v>
      </c>
      <c r="M19" s="20">
        <f t="shared" si="4"/>
        <v>0.14285714285714285</v>
      </c>
      <c r="N19" s="6">
        <v>1350</v>
      </c>
      <c r="O19" s="7">
        <v>1633.5</v>
      </c>
      <c r="P19" s="21">
        <f t="shared" si="5"/>
        <v>0.57454890788224111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3</v>
      </c>
      <c r="H20" s="67">
        <f t="shared" si="2"/>
        <v>0.15789473684210525</v>
      </c>
      <c r="I20" s="70">
        <v>2290.0300000000002</v>
      </c>
      <c r="J20" s="71">
        <v>2612.85</v>
      </c>
      <c r="K20" s="68">
        <f t="shared" si="3"/>
        <v>0.15436299896140171</v>
      </c>
      <c r="L20" s="69">
        <v>2</v>
      </c>
      <c r="M20" s="67">
        <f t="shared" si="4"/>
        <v>0.2857142857142857</v>
      </c>
      <c r="N20" s="70">
        <v>328.62</v>
      </c>
      <c r="O20" s="71">
        <v>397.63</v>
      </c>
      <c r="P20" s="68">
        <f t="shared" si="5"/>
        <v>0.13985790158629663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15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14</v>
      </c>
      <c r="H21" s="20">
        <f t="shared" si="2"/>
        <v>0.73684210526315785</v>
      </c>
      <c r="I21" s="6">
        <v>11062.88</v>
      </c>
      <c r="J21" s="7">
        <v>13224.81</v>
      </c>
      <c r="K21" s="21">
        <f t="shared" si="3"/>
        <v>0.78130062280449897</v>
      </c>
      <c r="L21" s="2">
        <v>3</v>
      </c>
      <c r="M21" s="20">
        <f t="shared" si="4"/>
        <v>0.42857142857142855</v>
      </c>
      <c r="N21" s="6">
        <v>174.03</v>
      </c>
      <c r="O21" s="7">
        <v>195.13</v>
      </c>
      <c r="P21" s="21">
        <f t="shared" si="5"/>
        <v>6.8632830361225416E-2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19</v>
      </c>
      <c r="H23" s="17">
        <f t="shared" si="22"/>
        <v>1</v>
      </c>
      <c r="I23" s="18">
        <f t="shared" si="22"/>
        <v>14252.91</v>
      </c>
      <c r="J23" s="18">
        <f t="shared" si="22"/>
        <v>16926.66</v>
      </c>
      <c r="K23" s="19">
        <f t="shared" si="22"/>
        <v>1</v>
      </c>
      <c r="L23" s="16">
        <f t="shared" si="22"/>
        <v>7</v>
      </c>
      <c r="M23" s="17">
        <f t="shared" si="22"/>
        <v>1</v>
      </c>
      <c r="N23" s="18">
        <f t="shared" si="22"/>
        <v>2406.4500000000003</v>
      </c>
      <c r="O23" s="18">
        <f t="shared" si="22"/>
        <v>2843.1000000000004</v>
      </c>
      <c r="P23" s="19">
        <f t="shared" si="22"/>
        <v>0.99999999999999978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25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9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6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9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6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3">B13+G13+L13+Q13+AA13+V13</f>
        <v>0</v>
      </c>
      <c r="C33" s="8" t="str">
        <f t="shared" ref="C33:C42" si="24">IF(B33,B33/$B$43,"")</f>
        <v/>
      </c>
      <c r="D33" s="10">
        <f t="shared" ref="D33:D42" si="25">D13+I13+N13+S13+AC13+X13</f>
        <v>0</v>
      </c>
      <c r="E33" s="11">
        <f t="shared" ref="E33:E42" si="26">E13+J13+O13+T13+AD13+Y13</f>
        <v>0</v>
      </c>
      <c r="F33" s="21" t="str">
        <f t="shared" ref="F33:F42" si="27">IF(E33,E33/$E$43,"")</f>
        <v/>
      </c>
      <c r="J33" s="93" t="s">
        <v>3</v>
      </c>
      <c r="K33" s="94"/>
      <c r="L33" s="58">
        <f>B23</f>
        <v>0</v>
      </c>
      <c r="M33" s="8" t="str">
        <f t="shared" ref="M33:M38" si="28">IF(L33,L33/$L$39,"")</f>
        <v/>
      </c>
      <c r="N33" s="59">
        <f>D23</f>
        <v>0</v>
      </c>
      <c r="O33" s="59">
        <f>E23</f>
        <v>0</v>
      </c>
      <c r="P33" s="60" t="str">
        <f t="shared" ref="P33:P38" si="29">IF(O33,O33/$O$39,"")</f>
        <v/>
      </c>
    </row>
    <row r="34" spans="1:33" s="25" customFormat="1" ht="30" customHeight="1" x14ac:dyDescent="0.25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89" t="s">
        <v>1</v>
      </c>
      <c r="K34" s="90"/>
      <c r="L34" s="61">
        <f>G23</f>
        <v>19</v>
      </c>
      <c r="M34" s="8">
        <f t="shared" si="28"/>
        <v>0.73076923076923073</v>
      </c>
      <c r="N34" s="62">
        <f>I23</f>
        <v>14252.91</v>
      </c>
      <c r="O34" s="62">
        <f>J23</f>
        <v>16926.66</v>
      </c>
      <c r="P34" s="60">
        <f t="shared" si="29"/>
        <v>0.85618945298273719</v>
      </c>
    </row>
    <row r="35" spans="1:33" ht="30" customHeight="1" x14ac:dyDescent="0.25">
      <c r="A35" s="43" t="s">
        <v>19</v>
      </c>
      <c r="B35" s="12">
        <f t="shared" si="23"/>
        <v>2</v>
      </c>
      <c r="C35" s="8">
        <f t="shared" si="24"/>
        <v>7.6923076923076927E-2</v>
      </c>
      <c r="D35" s="13">
        <f t="shared" si="25"/>
        <v>1453.8</v>
      </c>
      <c r="E35" s="14">
        <f t="shared" si="26"/>
        <v>1705.8400000000001</v>
      </c>
      <c r="F35" s="21">
        <f t="shared" si="27"/>
        <v>8.6285316564288103E-2</v>
      </c>
      <c r="G35" s="25"/>
      <c r="J35" s="89" t="s">
        <v>2</v>
      </c>
      <c r="K35" s="90"/>
      <c r="L35" s="61">
        <f>L23</f>
        <v>7</v>
      </c>
      <c r="M35" s="8">
        <f t="shared" si="28"/>
        <v>0.26923076923076922</v>
      </c>
      <c r="N35" s="62">
        <f>N23</f>
        <v>2406.4500000000003</v>
      </c>
      <c r="O35" s="62">
        <f>O23</f>
        <v>2843.1000000000004</v>
      </c>
      <c r="P35" s="60">
        <f t="shared" si="29"/>
        <v>0.14381054701726273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 t="shared" si="28"/>
        <v/>
      </c>
      <c r="N37" s="62">
        <f>X23</f>
        <v>0</v>
      </c>
      <c r="O37" s="62">
        <f>Y23</f>
        <v>0</v>
      </c>
      <c r="P37" s="60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3"/>
        <v>2</v>
      </c>
      <c r="C39" s="8">
        <f t="shared" si="24"/>
        <v>7.6923076923076927E-2</v>
      </c>
      <c r="D39" s="13">
        <f t="shared" si="25"/>
        <v>1350</v>
      </c>
      <c r="E39" s="23">
        <f t="shared" si="26"/>
        <v>1633.5</v>
      </c>
      <c r="F39" s="21">
        <f t="shared" si="27"/>
        <v>8.2626192730716003E-2</v>
      </c>
      <c r="G39" s="25"/>
      <c r="J39" s="91" t="s">
        <v>0</v>
      </c>
      <c r="K39" s="92"/>
      <c r="L39" s="85">
        <f>SUM(L33:L38)</f>
        <v>26</v>
      </c>
      <c r="M39" s="17">
        <f>SUM(M33:M38)</f>
        <v>1</v>
      </c>
      <c r="N39" s="86">
        <f>SUM(N33:N38)</f>
        <v>16659.36</v>
      </c>
      <c r="O39" s="87">
        <f>SUM(O33:O38)</f>
        <v>19769.760000000002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3"/>
        <v>5</v>
      </c>
      <c r="C40" s="8">
        <f t="shared" si="24"/>
        <v>0.19230769230769232</v>
      </c>
      <c r="D40" s="13">
        <f t="shared" si="25"/>
        <v>2618.65</v>
      </c>
      <c r="E40" s="23">
        <f t="shared" si="26"/>
        <v>3010.48</v>
      </c>
      <c r="F40" s="21">
        <f t="shared" si="27"/>
        <v>0.1522770129733492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3"/>
        <v>17</v>
      </c>
      <c r="C41" s="8">
        <f t="shared" si="24"/>
        <v>0.65384615384615385</v>
      </c>
      <c r="D41" s="13">
        <f t="shared" si="25"/>
        <v>11236.91</v>
      </c>
      <c r="E41" s="14">
        <f t="shared" si="26"/>
        <v>13419.939999999999</v>
      </c>
      <c r="F41" s="21">
        <f t="shared" si="27"/>
        <v>0.67881147773164674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26</v>
      </c>
      <c r="C43" s="17">
        <f>SUM(C33:C42)</f>
        <v>1</v>
      </c>
      <c r="D43" s="18">
        <f>SUM(D33:D42)</f>
        <v>16659.36</v>
      </c>
      <c r="E43" s="18">
        <f>SUM(E33:E42)</f>
        <v>19769.759999999998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70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3" zoomScale="85" zoomScaleNormal="85" workbookViewId="0">
      <selection activeCell="L22" sqref="L22"/>
    </sheetView>
  </sheetViews>
  <sheetFormatPr defaultColWidth="9.28515625" defaultRowHeight="15" x14ac:dyDescent="0.25"/>
  <cols>
    <col min="1" max="1" width="26.28515625" style="27" customWidth="1"/>
    <col min="2" max="2" width="11.5703125" style="63" customWidth="1"/>
    <col min="3" max="3" width="10.570312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7109375" style="63" customWidth="1"/>
    <col min="15" max="15" width="19.570312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5</v>
      </c>
      <c r="H20" s="67">
        <f t="shared" si="2"/>
        <v>0.29411764705882354</v>
      </c>
      <c r="I20" s="70">
        <v>2569.23</v>
      </c>
      <c r="J20" s="71">
        <v>3062.13</v>
      </c>
      <c r="K20" s="68">
        <f t="shared" si="3"/>
        <v>0.36049742294135512</v>
      </c>
      <c r="L20" s="69">
        <v>4</v>
      </c>
      <c r="M20" s="67">
        <f t="shared" si="4"/>
        <v>0.8</v>
      </c>
      <c r="N20" s="70">
        <v>499.49958677685953</v>
      </c>
      <c r="O20" s="71">
        <v>554.70000000000005</v>
      </c>
      <c r="P20" s="68">
        <f t="shared" si="5"/>
        <v>0.99551328068916012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15" customHeight="1" x14ac:dyDescent="0.25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12</v>
      </c>
      <c r="H21" s="20">
        <f t="shared" si="2"/>
        <v>0.70588235294117652</v>
      </c>
      <c r="I21" s="6">
        <v>4489.2800000000007</v>
      </c>
      <c r="J21" s="7">
        <v>5432.0499999999993</v>
      </c>
      <c r="K21" s="21">
        <f t="shared" si="3"/>
        <v>0.63950257705864477</v>
      </c>
      <c r="L21" s="2">
        <v>1</v>
      </c>
      <c r="M21" s="20">
        <f t="shared" si="4"/>
        <v>0.2</v>
      </c>
      <c r="N21" s="6">
        <v>2.48</v>
      </c>
      <c r="O21" s="7">
        <v>2.5</v>
      </c>
      <c r="P21" s="21">
        <f t="shared" si="5"/>
        <v>4.4867193108399138E-3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17</v>
      </c>
      <c r="H23" s="17">
        <f t="shared" si="22"/>
        <v>1</v>
      </c>
      <c r="I23" s="18">
        <f t="shared" si="22"/>
        <v>7058.51</v>
      </c>
      <c r="J23" s="18">
        <f t="shared" si="22"/>
        <v>8494.18</v>
      </c>
      <c r="K23" s="19">
        <f t="shared" si="22"/>
        <v>0.99999999999999989</v>
      </c>
      <c r="L23" s="16">
        <f t="shared" si="22"/>
        <v>5</v>
      </c>
      <c r="M23" s="17">
        <f t="shared" si="22"/>
        <v>1</v>
      </c>
      <c r="N23" s="18">
        <f t="shared" si="22"/>
        <v>501.97958677685955</v>
      </c>
      <c r="O23" s="18">
        <f t="shared" si="22"/>
        <v>557.20000000000005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25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9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6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9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6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0</v>
      </c>
      <c r="C33" s="8" t="str">
        <f t="shared" ref="C33:C41" si="24">IF(B33,B33/$B$43,"")</f>
        <v/>
      </c>
      <c r="D33" s="10">
        <f t="shared" ref="D33:D42" si="25">D13+I13+N13+S13+AC13+X13</f>
        <v>0</v>
      </c>
      <c r="E33" s="11">
        <f t="shared" ref="E33:E42" si="26">E13+J13+O13+T13+AD13+Y13</f>
        <v>0</v>
      </c>
      <c r="F33" s="21" t="str">
        <f t="shared" ref="F33:F41" si="27">IF(E33,E33/$E$43,"")</f>
        <v/>
      </c>
      <c r="J33" s="93" t="s">
        <v>3</v>
      </c>
      <c r="K33" s="94"/>
      <c r="L33" s="58">
        <f>B23</f>
        <v>0</v>
      </c>
      <c r="M33" s="8" t="str">
        <f>IF(L33,L33/$L$39,"")</f>
        <v/>
      </c>
      <c r="N33" s="59">
        <f>D23</f>
        <v>0</v>
      </c>
      <c r="O33" s="59">
        <f>E23</f>
        <v>0</v>
      </c>
      <c r="P33" s="60" t="str">
        <f>IF(O33,O33/$O$39,"")</f>
        <v/>
      </c>
    </row>
    <row r="34" spans="1:33" s="25" customFormat="1" ht="30" customHeight="1" x14ac:dyDescent="0.3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89" t="s">
        <v>1</v>
      </c>
      <c r="K34" s="90"/>
      <c r="L34" s="61">
        <f>G23</f>
        <v>17</v>
      </c>
      <c r="M34" s="8">
        <f>IF(L34,L34/$L$39,"")</f>
        <v>0.77272727272727271</v>
      </c>
      <c r="N34" s="62">
        <f>I23</f>
        <v>7058.51</v>
      </c>
      <c r="O34" s="62">
        <f>J23</f>
        <v>8494.18</v>
      </c>
      <c r="P34" s="60">
        <f>IF(O34,O34/$O$39,"")</f>
        <v>0.93844032622649798</v>
      </c>
    </row>
    <row r="35" spans="1:33" ht="30" customHeight="1" x14ac:dyDescent="0.3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2</v>
      </c>
      <c r="K35" s="90"/>
      <c r="L35" s="61">
        <f>L23</f>
        <v>5</v>
      </c>
      <c r="M35" s="8">
        <f>IF(L35,L35/$L$39,"")</f>
        <v>0.22727272727272727</v>
      </c>
      <c r="N35" s="62">
        <f>N23</f>
        <v>501.97958677685955</v>
      </c>
      <c r="O35" s="62">
        <f>O23</f>
        <v>557.20000000000005</v>
      </c>
      <c r="P35" s="60">
        <f>IF(O35,O35/$O$39,"")</f>
        <v>6.1559673773501938E-2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>IF(L37,L37/$L$39,"")</f>
        <v/>
      </c>
      <c r="N37" s="62">
        <f>X23</f>
        <v>0</v>
      </c>
      <c r="O37" s="62">
        <f>Y23</f>
        <v>0</v>
      </c>
      <c r="P37" s="60" t="str">
        <f>IF(O37,O37/$O$39,"")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J39" s="91" t="s">
        <v>0</v>
      </c>
      <c r="K39" s="92"/>
      <c r="L39" s="85">
        <f>SUM(L33:L38)</f>
        <v>22</v>
      </c>
      <c r="M39" s="17">
        <f>SUM(M33:M38)</f>
        <v>1</v>
      </c>
      <c r="N39" s="86">
        <f>SUM(N33:N38)</f>
        <v>7560.4895867768601</v>
      </c>
      <c r="O39" s="87">
        <f>SUM(O33:O38)</f>
        <v>9051.380000000001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3"/>
        <v>9</v>
      </c>
      <c r="C40" s="8">
        <f t="shared" si="24"/>
        <v>0.40909090909090912</v>
      </c>
      <c r="D40" s="13">
        <f t="shared" si="25"/>
        <v>3068.7295867768594</v>
      </c>
      <c r="E40" s="23">
        <f t="shared" si="26"/>
        <v>3616.83</v>
      </c>
      <c r="F40" s="21">
        <f t="shared" si="27"/>
        <v>0.39958879198531055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3"/>
        <v>13</v>
      </c>
      <c r="C41" s="8">
        <f t="shared" si="24"/>
        <v>0.59090909090909094</v>
      </c>
      <c r="D41" s="13">
        <f t="shared" si="25"/>
        <v>4491.76</v>
      </c>
      <c r="E41" s="14">
        <f t="shared" si="26"/>
        <v>5434.5499999999993</v>
      </c>
      <c r="F41" s="21">
        <f t="shared" si="27"/>
        <v>0.60041120801468939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22</v>
      </c>
      <c r="C43" s="17">
        <f>SUM(C33:C42)</f>
        <v>1</v>
      </c>
      <c r="D43" s="18">
        <f>SUM(D33:D42)</f>
        <v>7560.4895867768591</v>
      </c>
      <c r="E43" s="18">
        <f>SUM(E33:E42)</f>
        <v>9051.3799999999992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ht="14.45" x14ac:dyDescent="0.3">
      <c r="B46" s="26"/>
      <c r="H46" s="26"/>
      <c r="N46" s="26"/>
    </row>
    <row r="47" spans="1:33" s="25" customFormat="1" ht="14.45" x14ac:dyDescent="0.3">
      <c r="B47" s="26"/>
      <c r="H47" s="26"/>
      <c r="N47" s="26"/>
    </row>
    <row r="48" spans="1:33" s="25" customFormat="1" ht="14.45" x14ac:dyDescent="0.3">
      <c r="B48" s="26"/>
      <c r="H48" s="26"/>
      <c r="N48" s="26"/>
    </row>
    <row r="49" spans="2:14" s="25" customFormat="1" ht="14.45" x14ac:dyDescent="0.3">
      <c r="B49" s="26"/>
      <c r="H49" s="26"/>
      <c r="N49" s="26"/>
    </row>
    <row r="50" spans="2:14" s="25" customFormat="1" ht="14.45" x14ac:dyDescent="0.3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5" zoomScaleNormal="85" workbookViewId="0">
      <selection activeCell="A4" sqref="A4"/>
    </sheetView>
  </sheetViews>
  <sheetFormatPr defaultColWidth="9.28515625" defaultRowHeight="15" x14ac:dyDescent="0.25"/>
  <cols>
    <col min="1" max="1" width="26.28515625" style="27" customWidth="1"/>
    <col min="2" max="2" width="11.5703125" style="63" customWidth="1"/>
    <col min="3" max="3" width="10.570312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7109375" style="63" customWidth="1"/>
    <col min="15" max="15" width="19.570312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IF(L19,L19/$L$23,"")</f>
        <v/>
      </c>
      <c r="N19" s="6"/>
      <c r="O19" s="7"/>
      <c r="P19" s="21" t="str">
        <f>IF(O19,O19/$O$23,"")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2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2</v>
      </c>
      <c r="H20" s="67">
        <f t="shared" si="2"/>
        <v>0.125</v>
      </c>
      <c r="I20" s="70">
        <v>1581.0700000000002</v>
      </c>
      <c r="J20" s="71">
        <v>1812.73</v>
      </c>
      <c r="K20" s="68">
        <f t="shared" si="3"/>
        <v>8.7914193054956735E-2</v>
      </c>
      <c r="L20" s="69">
        <v>4</v>
      </c>
      <c r="M20" s="67">
        <f>IF(L20,L20/$L$23,"")</f>
        <v>0.8</v>
      </c>
      <c r="N20" s="70">
        <v>1058.49</v>
      </c>
      <c r="O20" s="71">
        <v>1206.9000000000001</v>
      </c>
      <c r="P20" s="68">
        <f>IF(O20,O20/$O$23,"")</f>
        <v>0.91053806922775149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40.15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14</v>
      </c>
      <c r="H21" s="20">
        <f t="shared" si="2"/>
        <v>0.875</v>
      </c>
      <c r="I21" s="6">
        <v>15541.329999999998</v>
      </c>
      <c r="J21" s="7">
        <v>18806.580000000002</v>
      </c>
      <c r="K21" s="21">
        <f t="shared" si="3"/>
        <v>0.91208580694504326</v>
      </c>
      <c r="L21" s="2">
        <v>1</v>
      </c>
      <c r="M21" s="20">
        <f>IF(L21,L21/$L$23,"")</f>
        <v>0.2</v>
      </c>
      <c r="N21" s="6">
        <v>98</v>
      </c>
      <c r="O21" s="7">
        <v>118.58</v>
      </c>
      <c r="P21" s="21">
        <f>IF(O21,O21/$O$23,"")</f>
        <v>8.9461930772248538E-2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1">IF(G22,G22/$G$23,"")</f>
        <v/>
      </c>
      <c r="I22" s="70"/>
      <c r="J22" s="71"/>
      <c r="K22" s="68" t="str">
        <f t="shared" ref="K22" si="12">IF(J22,J22/$J$23,"")</f>
        <v/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0">SUM(B13:B22)</f>
        <v>0</v>
      </c>
      <c r="C23" s="17">
        <f t="shared" si="20"/>
        <v>0</v>
      </c>
      <c r="D23" s="18">
        <f t="shared" si="20"/>
        <v>0</v>
      </c>
      <c r="E23" s="18">
        <f t="shared" si="20"/>
        <v>0</v>
      </c>
      <c r="F23" s="19">
        <f t="shared" si="20"/>
        <v>0</v>
      </c>
      <c r="G23" s="16">
        <f t="shared" si="20"/>
        <v>16</v>
      </c>
      <c r="H23" s="17">
        <f t="shared" si="20"/>
        <v>1</v>
      </c>
      <c r="I23" s="18">
        <f t="shared" si="20"/>
        <v>17122.399999999998</v>
      </c>
      <c r="J23" s="18">
        <f t="shared" si="20"/>
        <v>20619.310000000001</v>
      </c>
      <c r="K23" s="19">
        <f t="shared" si="20"/>
        <v>1</v>
      </c>
      <c r="L23" s="16">
        <f t="shared" si="20"/>
        <v>5</v>
      </c>
      <c r="M23" s="17">
        <f t="shared" si="20"/>
        <v>1</v>
      </c>
      <c r="N23" s="18">
        <f t="shared" si="20"/>
        <v>1156.49</v>
      </c>
      <c r="O23" s="18">
        <f t="shared" si="20"/>
        <v>1325.48</v>
      </c>
      <c r="P23" s="19">
        <f t="shared" si="20"/>
        <v>1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0</v>
      </c>
      <c r="W23" s="17">
        <f t="shared" si="20"/>
        <v>0</v>
      </c>
      <c r="X23" s="18">
        <f t="shared" si="20"/>
        <v>0</v>
      </c>
      <c r="Y23" s="18">
        <f t="shared" si="20"/>
        <v>0</v>
      </c>
      <c r="Z23" s="19">
        <f t="shared" si="20"/>
        <v>0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25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9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6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9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6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1">B13+G13+L13+Q13+AA13+V13</f>
        <v>0</v>
      </c>
      <c r="C33" s="8" t="str">
        <f t="shared" ref="C33:C42" si="22">IF(B33,B33/$B$43,"")</f>
        <v/>
      </c>
      <c r="D33" s="10">
        <f t="shared" ref="D33:D42" si="23">D13+I13+N13+S13+AC13+X13</f>
        <v>0</v>
      </c>
      <c r="E33" s="11">
        <f t="shared" ref="E33:E42" si="24">E13+J13+O13+T13+AD13+Y13</f>
        <v>0</v>
      </c>
      <c r="F33" s="21" t="str">
        <f t="shared" ref="F33:F42" si="25">IF(E33,E33/$E$43,"")</f>
        <v/>
      </c>
      <c r="J33" s="93" t="s">
        <v>3</v>
      </c>
      <c r="K33" s="94"/>
      <c r="L33" s="58">
        <f>B23</f>
        <v>0</v>
      </c>
      <c r="M33" s="8" t="str">
        <f t="shared" ref="M33:M38" si="26">IF(L33,L33/$L$39,"")</f>
        <v/>
      </c>
      <c r="N33" s="59">
        <f>D23</f>
        <v>0</v>
      </c>
      <c r="O33" s="59">
        <f>E23</f>
        <v>0</v>
      </c>
      <c r="P33" s="60" t="str">
        <f t="shared" ref="P33:P38" si="27">IF(O33,O33/$O$39,"")</f>
        <v/>
      </c>
    </row>
    <row r="34" spans="1:33" s="25" customFormat="1" ht="30" customHeight="1" x14ac:dyDescent="0.25">
      <c r="A34" s="43" t="s">
        <v>18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J34" s="89" t="s">
        <v>1</v>
      </c>
      <c r="K34" s="90"/>
      <c r="L34" s="61">
        <f>G23</f>
        <v>16</v>
      </c>
      <c r="M34" s="8">
        <f t="shared" si="26"/>
        <v>0.76190476190476186</v>
      </c>
      <c r="N34" s="62">
        <f>I23</f>
        <v>17122.399999999998</v>
      </c>
      <c r="O34" s="62">
        <f>J23</f>
        <v>20619.310000000001</v>
      </c>
      <c r="P34" s="60">
        <f t="shared" si="27"/>
        <v>0.93959933086623293</v>
      </c>
    </row>
    <row r="35" spans="1:33" ht="30" customHeight="1" x14ac:dyDescent="0.25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9" t="s">
        <v>2</v>
      </c>
      <c r="K35" s="90"/>
      <c r="L35" s="61">
        <f>L23</f>
        <v>5</v>
      </c>
      <c r="M35" s="8">
        <f t="shared" si="26"/>
        <v>0.23809523809523808</v>
      </c>
      <c r="N35" s="62">
        <f>N23</f>
        <v>1156.49</v>
      </c>
      <c r="O35" s="62">
        <f>O23</f>
        <v>1325.48</v>
      </c>
      <c r="P35" s="60">
        <f t="shared" si="27"/>
        <v>6.0400669133767057E-2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89" t="s">
        <v>34</v>
      </c>
      <c r="K36" s="90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9" t="s">
        <v>5</v>
      </c>
      <c r="K37" s="90"/>
      <c r="L37" s="61">
        <f>V23</f>
        <v>0</v>
      </c>
      <c r="M37" s="8" t="str">
        <f t="shared" si="26"/>
        <v/>
      </c>
      <c r="N37" s="62">
        <f>X23</f>
        <v>0</v>
      </c>
      <c r="O37" s="62">
        <f>Y23</f>
        <v>0</v>
      </c>
      <c r="P37" s="60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1"/>
        <v>0</v>
      </c>
      <c r="C38" s="8" t="str">
        <f t="shared" si="22"/>
        <v/>
      </c>
      <c r="D38" s="13">
        <f t="shared" si="23"/>
        <v>0</v>
      </c>
      <c r="E38" s="22">
        <f t="shared" si="24"/>
        <v>0</v>
      </c>
      <c r="F38" s="21" t="str">
        <f t="shared" si="25"/>
        <v/>
      </c>
      <c r="G38" s="25"/>
      <c r="J38" s="89" t="s">
        <v>4</v>
      </c>
      <c r="K38" s="90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1"/>
        <v>0</v>
      </c>
      <c r="C39" s="8" t="str">
        <f t="shared" si="22"/>
        <v/>
      </c>
      <c r="D39" s="13">
        <f t="shared" si="23"/>
        <v>0</v>
      </c>
      <c r="E39" s="23">
        <f t="shared" si="24"/>
        <v>0</v>
      </c>
      <c r="F39" s="21" t="str">
        <f t="shared" si="25"/>
        <v/>
      </c>
      <c r="G39" s="25"/>
      <c r="J39" s="91" t="s">
        <v>0</v>
      </c>
      <c r="K39" s="92"/>
      <c r="L39" s="85">
        <f>SUM(L33:L38)</f>
        <v>21</v>
      </c>
      <c r="M39" s="17">
        <f>SUM(M33:M38)</f>
        <v>1</v>
      </c>
      <c r="N39" s="86">
        <f>SUM(N33:N38)</f>
        <v>18278.89</v>
      </c>
      <c r="O39" s="87">
        <f>SUM(O33:O38)</f>
        <v>21944.79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1"/>
        <v>6</v>
      </c>
      <c r="C40" s="8">
        <f t="shared" si="22"/>
        <v>0.2857142857142857</v>
      </c>
      <c r="D40" s="13">
        <f t="shared" si="23"/>
        <v>2639.5600000000004</v>
      </c>
      <c r="E40" s="23">
        <f t="shared" si="24"/>
        <v>3019.63</v>
      </c>
      <c r="F40" s="21">
        <f t="shared" si="25"/>
        <v>0.13760122562120666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1"/>
        <v>15</v>
      </c>
      <c r="C41" s="8">
        <f t="shared" si="22"/>
        <v>0.7142857142857143</v>
      </c>
      <c r="D41" s="13">
        <f t="shared" si="23"/>
        <v>15639.329999999998</v>
      </c>
      <c r="E41" s="14">
        <f t="shared" si="24"/>
        <v>18925.160000000003</v>
      </c>
      <c r="F41" s="21">
        <f t="shared" si="25"/>
        <v>0.86239877437879331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1"/>
        <v>0</v>
      </c>
      <c r="C42" s="8" t="str">
        <f t="shared" si="22"/>
        <v/>
      </c>
      <c r="D42" s="13">
        <f t="shared" si="23"/>
        <v>0</v>
      </c>
      <c r="E42" s="14">
        <f t="shared" si="24"/>
        <v>0</v>
      </c>
      <c r="F42" s="21" t="str">
        <f t="shared" si="25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21</v>
      </c>
      <c r="C43" s="17">
        <f>SUM(C33:C42)</f>
        <v>1</v>
      </c>
      <c r="D43" s="18">
        <f>SUM(D33:D42)</f>
        <v>18278.89</v>
      </c>
      <c r="E43" s="18">
        <f>SUM(E33:E42)</f>
        <v>21944.790000000005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topLeftCell="A7" zoomScale="85" zoomScaleNormal="85" workbookViewId="0">
      <selection activeCell="K13" sqref="K13"/>
    </sheetView>
  </sheetViews>
  <sheetFormatPr defaultColWidth="9.28515625" defaultRowHeight="15" x14ac:dyDescent="0.25"/>
  <cols>
    <col min="1" max="1" width="30.42578125" style="27" customWidth="1"/>
    <col min="2" max="2" width="11.28515625" style="63" customWidth="1"/>
    <col min="3" max="3" width="10.5703125" style="27" customWidth="1"/>
    <col min="4" max="4" width="19.28515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7109375" style="63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28515625" style="63" customWidth="1"/>
    <col min="15" max="15" width="19.570312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">
      <c r="A11" s="14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07" t="s">
        <v>4</v>
      </c>
      <c r="W11" s="108"/>
      <c r="X11" s="108"/>
      <c r="Y11" s="108"/>
      <c r="Z11" s="109"/>
      <c r="AA11" s="110" t="s">
        <v>5</v>
      </c>
      <c r="AB11" s="111"/>
      <c r="AC11" s="111"/>
      <c r="AD11" s="111"/>
      <c r="AE11" s="112"/>
    </row>
    <row r="12" spans="1:31" ht="39" customHeight="1" thickBot="1" x14ac:dyDescent="0.3">
      <c r="A12" s="141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>IF(B13,B13/$B$23,"")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>IF(E13,E13/$E$23,"")</f>
        <v/>
      </c>
      <c r="G13" s="9">
        <f>'1T'!G13+'2T'!G13+'3T'!G13+'4T'!G13</f>
        <v>0</v>
      </c>
      <c r="H13" s="20" t="str">
        <f>IF(G13,G13/$G$23,"")</f>
        <v/>
      </c>
      <c r="I13" s="10">
        <f>'1T'!I13+'2T'!I13+'3T'!I13+'4T'!I13</f>
        <v>0</v>
      </c>
      <c r="J13" s="10">
        <f>'1T'!J13+'2T'!J13+'3T'!J13+'4T'!J13</f>
        <v>0</v>
      </c>
      <c r="K13" s="21" t="str">
        <f>IF(J13,J13/$J$23,"")</f>
        <v/>
      </c>
      <c r="L13" s="9">
        <f>'1T'!L13+'2T'!L13+'3T'!L13+'4T'!L13</f>
        <v>0</v>
      </c>
      <c r="M13" s="20" t="str">
        <f>IF(L13,L13/$L$23,"")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>IF(O13,O13/$O$23,"")</f>
        <v/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ref="C14:C22" si="0">IF(B14,B14/$B$23,"")</f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ref="F14:F22" si="1">IF(E14,E14/$E$23,"")</f>
        <v/>
      </c>
      <c r="G14" s="9">
        <f>'1T'!G14+'2T'!G14+'3T'!G14+'4T'!G14</f>
        <v>0</v>
      </c>
      <c r="H14" s="20" t="str">
        <f t="shared" ref="H14:H22" si="2">IF(G14,G14/$G$23,"")</f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ref="K14:K22" si="3">IF(J14,J14/$J$23,"")</f>
        <v/>
      </c>
      <c r="L14" s="9">
        <f>'1T'!L14+'2T'!L14+'3T'!L14+'4T'!L14</f>
        <v>0</v>
      </c>
      <c r="M14" s="20" t="str">
        <f t="shared" ref="M14:M22" si="4">IF(L14,L14/$L$23,"")</f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ref="P14:P22" si="5">IF(O14,O14/$O$23,"")</f>
        <v/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0</v>
      </c>
      <c r="AB14" s="20" t="str">
        <f t="shared" ref="AB14:AB22" si="10">IF(AA14,AA14/$AA$23,"")</f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ref="AE14:AE22" si="11">IF(AD14,AD14/$AD$23,"")</f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3</v>
      </c>
      <c r="H15" s="20">
        <f t="shared" si="2"/>
        <v>4.4117647058823532E-2</v>
      </c>
      <c r="I15" s="13">
        <f>'1T'!I15+'2T'!I15+'3T'!I15+'4T'!I15</f>
        <v>18787.5</v>
      </c>
      <c r="J15" s="13">
        <f>'1T'!J15+'2T'!J15+'3T'!J15+'4T'!J15</f>
        <v>22732.880000000001</v>
      </c>
      <c r="K15" s="21">
        <f t="shared" si="3"/>
        <v>0.24262393411881733</v>
      </c>
      <c r="L15" s="9">
        <f>'1T'!L15+'2T'!L15+'3T'!L15+'4T'!L15</f>
        <v>1</v>
      </c>
      <c r="M15" s="20">
        <f t="shared" si="4"/>
        <v>4.1666666666666664E-2</v>
      </c>
      <c r="N15" s="13">
        <f>'1T'!N15+'2T'!N15+'3T'!N15+'4T'!N15</f>
        <v>553.79999999999995</v>
      </c>
      <c r="O15" s="13">
        <f>'1T'!O15+'2T'!O15+'3T'!O15+'4T'!O15</f>
        <v>616.84</v>
      </c>
      <c r="P15" s="21">
        <f t="shared" si="5"/>
        <v>2.4133719051334039E-2</v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</v>
      </c>
      <c r="H19" s="20">
        <f t="shared" si="2"/>
        <v>1.4705882352941176E-2</v>
      </c>
      <c r="I19" s="13">
        <f>'1T'!I19+'2T'!I19+'3T'!I19+'4T'!I19</f>
        <v>0</v>
      </c>
      <c r="J19" s="13">
        <f>'1T'!J19+'2T'!J19+'3T'!J19+'4T'!J19</f>
        <v>0</v>
      </c>
      <c r="K19" s="21" t="str">
        <f t="shared" si="3"/>
        <v/>
      </c>
      <c r="L19" s="9">
        <f>'1T'!L19+'2T'!L19+'3T'!L19+'4T'!L19</f>
        <v>2</v>
      </c>
      <c r="M19" s="20">
        <f t="shared" si="4"/>
        <v>8.3333333333333329E-2</v>
      </c>
      <c r="N19" s="13">
        <f>'1T'!N19+'2T'!N19+'3T'!N19+'4T'!N19</f>
        <v>16350</v>
      </c>
      <c r="O19" s="13">
        <f>'1T'!O19+'2T'!O19+'3T'!O19+'4T'!O19</f>
        <v>19783.5</v>
      </c>
      <c r="P19" s="21">
        <f t="shared" si="5"/>
        <v>0.77402475658528458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11</v>
      </c>
      <c r="H20" s="20">
        <f t="shared" si="2"/>
        <v>0.16176470588235295</v>
      </c>
      <c r="I20" s="13">
        <f>'1T'!I20+'2T'!I20+'3T'!I20+'4T'!I20</f>
        <v>21440.329999999998</v>
      </c>
      <c r="J20" s="13">
        <f>'1T'!J20+'2T'!J20+'3T'!J20+'4T'!J20</f>
        <v>25637.71</v>
      </c>
      <c r="K20" s="21">
        <f t="shared" si="3"/>
        <v>0.27362666155794352</v>
      </c>
      <c r="L20" s="9">
        <f>'1T'!L20+'2T'!L20+'3T'!L20+'4T'!L20</f>
        <v>10</v>
      </c>
      <c r="M20" s="20">
        <f t="shared" si="4"/>
        <v>0.41666666666666669</v>
      </c>
      <c r="N20" s="13">
        <f>'1T'!N20+'2T'!N20+'3T'!N20+'4T'!N20</f>
        <v>1886.6095867768595</v>
      </c>
      <c r="O20" s="13">
        <f>'1T'!O20+'2T'!O20+'3T'!O20+'4T'!O20</f>
        <v>2159.23</v>
      </c>
      <c r="P20" s="21">
        <f t="shared" si="5"/>
        <v>8.4479362861053106E-2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40.15" customHeight="1" x14ac:dyDescent="0.25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53</v>
      </c>
      <c r="H21" s="20">
        <f t="shared" si="2"/>
        <v>0.77941176470588236</v>
      </c>
      <c r="I21" s="13">
        <f>'1T'!I21+'2T'!I21+'3T'!I21+'4T'!I21</f>
        <v>37983.53</v>
      </c>
      <c r="J21" s="13">
        <f>'1T'!J21+'2T'!J21+'3T'!J21+'4T'!J21</f>
        <v>45325.36</v>
      </c>
      <c r="K21" s="21">
        <f t="shared" si="3"/>
        <v>0.48374940432323921</v>
      </c>
      <c r="L21" s="9">
        <f>'1T'!L21+'2T'!L21+'3T'!L21+'4T'!L21</f>
        <v>11</v>
      </c>
      <c r="M21" s="20">
        <f t="shared" si="4"/>
        <v>0.45833333333333331</v>
      </c>
      <c r="N21" s="13">
        <f>'1T'!N21+'2T'!N21+'3T'!N21+'4T'!N21</f>
        <v>2506.84</v>
      </c>
      <c r="O21" s="13">
        <f>'1T'!O21+'2T'!O21+'3T'!O21+'4T'!O21</f>
        <v>2999.6899999999996</v>
      </c>
      <c r="P21" s="21">
        <f t="shared" si="5"/>
        <v>0.11736216150232831</v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0</v>
      </c>
      <c r="H22" s="67" t="str">
        <f t="shared" si="2"/>
        <v/>
      </c>
      <c r="I22" s="79">
        <f>'1T'!I22+'2T'!I22+'3T'!I22+'4T'!I22</f>
        <v>0</v>
      </c>
      <c r="J22" s="80">
        <f>'1T'!J22+'2T'!J22+'3T'!J22+'4T'!J22</f>
        <v>0</v>
      </c>
      <c r="K22" s="68" t="str">
        <f t="shared" si="3"/>
        <v/>
      </c>
      <c r="L22" s="83">
        <f>'1T'!L22+'2T'!L22+'3T'!L22+'4T'!L22</f>
        <v>0</v>
      </c>
      <c r="M22" s="67" t="str">
        <f t="shared" si="4"/>
        <v/>
      </c>
      <c r="N22" s="79">
        <f>'1T'!N22+'2T'!N22+'3T'!N22+'4T'!N22</f>
        <v>0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68</v>
      </c>
      <c r="H23" s="17">
        <f t="shared" si="12"/>
        <v>1</v>
      </c>
      <c r="I23" s="18">
        <f t="shared" si="12"/>
        <v>78211.360000000001</v>
      </c>
      <c r="J23" s="18">
        <f t="shared" si="12"/>
        <v>93695.95</v>
      </c>
      <c r="K23" s="19">
        <f t="shared" si="12"/>
        <v>1</v>
      </c>
      <c r="L23" s="16">
        <f t="shared" si="12"/>
        <v>24</v>
      </c>
      <c r="M23" s="17">
        <f t="shared" si="12"/>
        <v>1</v>
      </c>
      <c r="N23" s="18">
        <f t="shared" si="12"/>
        <v>21297.249586776859</v>
      </c>
      <c r="O23" s="18">
        <f t="shared" si="12"/>
        <v>25559.26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26.65" customHeight="1" x14ac:dyDescent="0.25">
      <c r="B24" s="26"/>
      <c r="H24" s="26"/>
      <c r="N24" s="26"/>
    </row>
    <row r="25" spans="1:31" s="49" customFormat="1" ht="48" customHeight="1" x14ac:dyDescent="0.25">
      <c r="A25" s="136" t="s">
        <v>38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9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9" customHeight="1" thickBo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25">
      <c r="A29" s="142" t="s">
        <v>10</v>
      </c>
      <c r="B29" s="145" t="s">
        <v>17</v>
      </c>
      <c r="C29" s="146"/>
      <c r="D29" s="146"/>
      <c r="E29" s="146"/>
      <c r="F29" s="147"/>
      <c r="G29" s="25"/>
      <c r="H29" s="55"/>
      <c r="I29" s="55"/>
      <c r="J29" s="151" t="s">
        <v>15</v>
      </c>
      <c r="K29" s="152"/>
      <c r="L29" s="145" t="s">
        <v>16</v>
      </c>
      <c r="M29" s="146"/>
      <c r="N29" s="146"/>
      <c r="O29" s="146"/>
      <c r="P29" s="147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">
      <c r="A30" s="143"/>
      <c r="B30" s="148"/>
      <c r="C30" s="149"/>
      <c r="D30" s="149"/>
      <c r="E30" s="149"/>
      <c r="F30" s="150"/>
      <c r="G30" s="25"/>
      <c r="J30" s="153"/>
      <c r="K30" s="154"/>
      <c r="L30" s="157"/>
      <c r="M30" s="158"/>
      <c r="N30" s="158"/>
      <c r="O30" s="158"/>
      <c r="P30" s="159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40.15" customHeight="1" thickBot="1" x14ac:dyDescent="0.3">
      <c r="A31" s="144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5"/>
      <c r="K31" s="156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65" customHeight="1" x14ac:dyDescent="0.25">
      <c r="A32" s="41" t="s">
        <v>25</v>
      </c>
      <c r="B32" s="9">
        <f t="shared" ref="B32:B41" si="13">B13+G13+L13+Q13+V13+AA13</f>
        <v>0</v>
      </c>
      <c r="C32" s="8" t="str">
        <f t="shared" ref="C32:C38" si="14">IF(B32,B32/$B$42,"")</f>
        <v/>
      </c>
      <c r="D32" s="10">
        <f t="shared" ref="D32:D41" si="15">D13+I13+N13+S13+X13+AC13</f>
        <v>0</v>
      </c>
      <c r="E32" s="11">
        <f t="shared" ref="E32:E41" si="16">E13+J13+O13+T13+Y13+AD13</f>
        <v>0</v>
      </c>
      <c r="F32" s="21" t="str">
        <f t="shared" ref="F32:F38" si="17">IF(E32,E32/$E$42,"")</f>
        <v/>
      </c>
      <c r="J32" s="93" t="s">
        <v>3</v>
      </c>
      <c r="K32" s="94"/>
      <c r="L32" s="58">
        <f>B23</f>
        <v>0</v>
      </c>
      <c r="M32" s="8" t="str">
        <f t="shared" ref="M32:M37" si="18">IF(L32,L32/$L$38,"")</f>
        <v/>
      </c>
      <c r="N32" s="59">
        <f>D23</f>
        <v>0</v>
      </c>
      <c r="O32" s="59">
        <f>E23</f>
        <v>0</v>
      </c>
      <c r="P32" s="60" t="str">
        <f t="shared" ref="P32:P37" si="19"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89" t="s">
        <v>1</v>
      </c>
      <c r="K33" s="90"/>
      <c r="L33" s="61">
        <f>G23</f>
        <v>68</v>
      </c>
      <c r="M33" s="8">
        <f t="shared" si="18"/>
        <v>0.73913043478260865</v>
      </c>
      <c r="N33" s="62">
        <f>I23</f>
        <v>78211.360000000001</v>
      </c>
      <c r="O33" s="62">
        <f>J23</f>
        <v>93695.95</v>
      </c>
      <c r="P33" s="60">
        <f t="shared" si="19"/>
        <v>0.78567594656870754</v>
      </c>
    </row>
    <row r="34" spans="1:33" s="25" customFormat="1" ht="30" customHeight="1" x14ac:dyDescent="0.25">
      <c r="A34" s="43" t="s">
        <v>19</v>
      </c>
      <c r="B34" s="12">
        <f t="shared" si="13"/>
        <v>4</v>
      </c>
      <c r="C34" s="8">
        <f t="shared" si="14"/>
        <v>4.3478260869565216E-2</v>
      </c>
      <c r="D34" s="13">
        <f t="shared" si="15"/>
        <v>19341.3</v>
      </c>
      <c r="E34" s="14">
        <f t="shared" si="16"/>
        <v>23349.72</v>
      </c>
      <c r="F34" s="21">
        <f t="shared" si="17"/>
        <v>0.19579622559047943</v>
      </c>
      <c r="J34" s="89" t="s">
        <v>2</v>
      </c>
      <c r="K34" s="90"/>
      <c r="L34" s="61">
        <f>L23</f>
        <v>24</v>
      </c>
      <c r="M34" s="8">
        <f t="shared" si="18"/>
        <v>0.2608695652173913</v>
      </c>
      <c r="N34" s="62">
        <f>N23</f>
        <v>21297.249586776859</v>
      </c>
      <c r="O34" s="62">
        <f>O23</f>
        <v>25559.26</v>
      </c>
      <c r="P34" s="60">
        <f t="shared" si="19"/>
        <v>0.21432405343129243</v>
      </c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89" t="s">
        <v>34</v>
      </c>
      <c r="K35" s="90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89" t="s">
        <v>5</v>
      </c>
      <c r="K36" s="90"/>
      <c r="L36" s="61">
        <f>AA23</f>
        <v>0</v>
      </c>
      <c r="M36" s="8" t="str">
        <f t="shared" si="18"/>
        <v/>
      </c>
      <c r="N36" s="62">
        <f>AC23</f>
        <v>0</v>
      </c>
      <c r="O36" s="62">
        <f>AD23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33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H37" s="25"/>
      <c r="I37" s="25"/>
      <c r="J37" s="89" t="s">
        <v>4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3</v>
      </c>
      <c r="C38" s="8">
        <f t="shared" si="14"/>
        <v>3.2608695652173912E-2</v>
      </c>
      <c r="D38" s="13">
        <f t="shared" si="15"/>
        <v>16350</v>
      </c>
      <c r="E38" s="23">
        <f t="shared" si="16"/>
        <v>19783.5</v>
      </c>
      <c r="F38" s="21">
        <f t="shared" si="17"/>
        <v>0.16589212328752764</v>
      </c>
      <c r="G38" s="25"/>
      <c r="H38" s="25"/>
      <c r="I38" s="25"/>
      <c r="J38" s="91" t="s">
        <v>0</v>
      </c>
      <c r="K38" s="92"/>
      <c r="L38" s="85">
        <f>SUM(L32:L37)</f>
        <v>92</v>
      </c>
      <c r="M38" s="17">
        <f>SUM(M32:M37)</f>
        <v>1</v>
      </c>
      <c r="N38" s="86">
        <f>SUM(N32:N37)</f>
        <v>99508.60958677686</v>
      </c>
      <c r="O38" s="87">
        <f>SUM(O32:O37)</f>
        <v>119255.20999999999</v>
      </c>
      <c r="P38" s="88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21</v>
      </c>
      <c r="C39" s="8">
        <f>IF(B39,B39/$B$42,"")</f>
        <v>0.22826086956521738</v>
      </c>
      <c r="D39" s="13">
        <f t="shared" si="15"/>
        <v>23326.939586776858</v>
      </c>
      <c r="E39" s="23">
        <f t="shared" si="16"/>
        <v>27796.94</v>
      </c>
      <c r="F39" s="21">
        <f>IF(E39,E39/$E$42,"")</f>
        <v>0.23308784580564654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6" t="s">
        <v>32</v>
      </c>
      <c r="B40" s="12">
        <f t="shared" si="13"/>
        <v>64</v>
      </c>
      <c r="C40" s="8">
        <f>IF(B40,B40/$B$42,"")</f>
        <v>0.69565217391304346</v>
      </c>
      <c r="D40" s="13">
        <f t="shared" si="15"/>
        <v>40490.369999999995</v>
      </c>
      <c r="E40" s="14">
        <f t="shared" si="16"/>
        <v>48325.05</v>
      </c>
      <c r="F40" s="21">
        <f>IF(E40,E40/$E$42,"")</f>
        <v>0.40522380531634633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73" t="s">
        <v>45</v>
      </c>
      <c r="B41" s="12">
        <f t="shared" si="13"/>
        <v>0</v>
      </c>
      <c r="C41" s="8" t="str">
        <f>IF(B41,B41/$B$42,"")</f>
        <v/>
      </c>
      <c r="D41" s="13">
        <f t="shared" si="15"/>
        <v>0</v>
      </c>
      <c r="E41" s="14">
        <f t="shared" si="16"/>
        <v>0</v>
      </c>
      <c r="F41" s="21" t="str">
        <f>IF(E41,E41/$E$42,"")</f>
        <v/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">
      <c r="A42" s="65" t="s">
        <v>0</v>
      </c>
      <c r="B42" s="16">
        <f>SUM(B32:B41)</f>
        <v>92</v>
      </c>
      <c r="C42" s="17">
        <f>SUM(C32:C41)</f>
        <v>1</v>
      </c>
      <c r="D42" s="18">
        <f>SUM(D32:D41)</f>
        <v>99508.60958677686</v>
      </c>
      <c r="E42" s="18">
        <f>SUM(E32:E41)</f>
        <v>119255.21</v>
      </c>
      <c r="F42" s="19">
        <f>SUM(F32:F41)</f>
        <v>1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25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25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25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5:Q25"/>
    <mergeCell ref="A26:H26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B8D1B17C66034EB1798B8985D7B5C9" ma:contentTypeVersion="13" ma:contentTypeDescription="Crear nuevo documento." ma:contentTypeScope="" ma:versionID="046f6b82c3e932d95ecbe69aace81be1">
  <xsd:schema xmlns:xsd="http://www.w3.org/2001/XMLSchema" xmlns:xs="http://www.w3.org/2001/XMLSchema" xmlns:p="http://schemas.microsoft.com/office/2006/metadata/properties" xmlns:ns1="http://schemas.microsoft.com/sharepoint/v3" xmlns:ns3="32ee1e62-0421-4a80-aa7a-91beb3be2412" xmlns:ns4="13288800-3d7f-4bbb-b8b7-eb2fa6936b5d" targetNamespace="http://schemas.microsoft.com/office/2006/metadata/properties" ma:root="true" ma:fieldsID="70563683f38ac4960090b82007dd43db" ns1:_="" ns3:_="" ns4:_="">
    <xsd:import namespace="http://schemas.microsoft.com/sharepoint/v3"/>
    <xsd:import namespace="32ee1e62-0421-4a80-aa7a-91beb3be2412"/>
    <xsd:import namespace="13288800-3d7f-4bbb-b8b7-eb2fa6936b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description="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e1e62-0421-4a80-aa7a-91beb3be24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88800-3d7f-4bbb-b8b7-eb2fa6936b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153396-80A5-45C6-B39D-D037477E1F53}">
  <ds:schemaRefs>
    <ds:schemaRef ds:uri="http://schemas.microsoft.com/sharepoint/v3"/>
    <ds:schemaRef ds:uri="32ee1e62-0421-4a80-aa7a-91beb3be2412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3288800-3d7f-4bbb-b8b7-eb2fa6936b5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631FFA-814C-45E6-8A96-9CA91C22EC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7DF898-0F06-4521-A090-D4E64D1A3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ee1e62-0421-4a80-aa7a-91beb3be2412"/>
    <ds:schemaRef ds:uri="13288800-3d7f-4bbb-b8b7-eb2fa6936b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2019-11-12T12:02:18Z</cp:lastPrinted>
  <dcterms:created xsi:type="dcterms:W3CDTF">2016-02-03T12:33:15Z</dcterms:created>
  <dcterms:modified xsi:type="dcterms:W3CDTF">2020-07-09T15:19:17Z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0x010100EDB8D1B17C66034EB1798B8985D7B5C9</vt:lpwstr>
  </property>
</Properties>
</file>