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13" i="1"/>
  <c r="B16" i="7"/>
  <c r="B34" i="7" s="1"/>
  <c r="C34" i="7" s="1"/>
  <c r="D16" i="7"/>
  <c r="J21" i="7"/>
  <c r="E21" i="7"/>
  <c r="F21" i="7" s="1"/>
  <c r="O21" i="7"/>
  <c r="P21" i="7" s="1"/>
  <c r="T21" i="7"/>
  <c r="Y21" i="7"/>
  <c r="AD21" i="7"/>
  <c r="E13" i="7"/>
  <c r="E22" i="7" s="1"/>
  <c r="O31" i="7" s="1"/>
  <c r="J13" i="7"/>
  <c r="O13" i="7"/>
  <c r="T13" i="7"/>
  <c r="T22" i="7" s="1"/>
  <c r="O34" i="7" s="1"/>
  <c r="P34" i="7" s="1"/>
  <c r="Y13" i="7"/>
  <c r="AD13" i="7"/>
  <c r="E20" i="7"/>
  <c r="J20" i="7"/>
  <c r="O20" i="7"/>
  <c r="AD20" i="7"/>
  <c r="T20" i="7"/>
  <c r="Y20" i="7"/>
  <c r="Z20" i="7" s="1"/>
  <c r="J14" i="7"/>
  <c r="K14" i="7" s="1"/>
  <c r="O14" i="7"/>
  <c r="E14" i="7"/>
  <c r="T14" i="7"/>
  <c r="Y14" i="7"/>
  <c r="AD14" i="7"/>
  <c r="E32" i="7" s="1"/>
  <c r="F32" i="7" s="1"/>
  <c r="J15" i="7"/>
  <c r="O15" i="7"/>
  <c r="E15" i="7"/>
  <c r="F15" i="7" s="1"/>
  <c r="T15" i="7"/>
  <c r="Y15" i="7"/>
  <c r="Y22" i="7" s="1"/>
  <c r="O36" i="7" s="1"/>
  <c r="P36" i="7" s="1"/>
  <c r="AD15" i="7"/>
  <c r="AE15" i="7" s="1"/>
  <c r="J16" i="7"/>
  <c r="O16" i="7"/>
  <c r="E16" i="7"/>
  <c r="T16" i="7"/>
  <c r="E34" i="7" s="1"/>
  <c r="F34" i="7" s="1"/>
  <c r="Y16" i="7"/>
  <c r="AD16" i="7"/>
  <c r="J17" i="7"/>
  <c r="O17" i="7"/>
  <c r="E17" i="7"/>
  <c r="E35" i="7" s="1"/>
  <c r="F35" i="7" s="1"/>
  <c r="T17" i="7"/>
  <c r="Y17" i="7"/>
  <c r="AD17" i="7"/>
  <c r="J18" i="7"/>
  <c r="O18" i="7"/>
  <c r="P18" i="7" s="1"/>
  <c r="AD18" i="7"/>
  <c r="AE18" i="7" s="1"/>
  <c r="E18" i="7"/>
  <c r="E36" i="7" s="1"/>
  <c r="F36" i="7" s="1"/>
  <c r="T18" i="7"/>
  <c r="Y18" i="7"/>
  <c r="J19" i="7"/>
  <c r="K19" i="7" s="1"/>
  <c r="O19" i="7"/>
  <c r="AD19" i="7"/>
  <c r="E19" i="7"/>
  <c r="T19" i="7"/>
  <c r="Y19" i="7"/>
  <c r="I21" i="7"/>
  <c r="D21" i="7"/>
  <c r="D39" i="7" s="1"/>
  <c r="N21" i="7"/>
  <c r="S21" i="7"/>
  <c r="X21" i="7"/>
  <c r="AC21" i="7"/>
  <c r="I16" i="7"/>
  <c r="D34" i="7" s="1"/>
  <c r="N16" i="7"/>
  <c r="S16" i="7"/>
  <c r="X16" i="7"/>
  <c r="AC16" i="7"/>
  <c r="D13" i="7"/>
  <c r="D22" i="7" s="1"/>
  <c r="N31" i="7" s="1"/>
  <c r="I13" i="7"/>
  <c r="N13" i="7"/>
  <c r="S13" i="7"/>
  <c r="S22" i="7" s="1"/>
  <c r="N34" i="7" s="1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D32" i="7"/>
  <c r="I15" i="7"/>
  <c r="N15" i="7"/>
  <c r="D15" i="7"/>
  <c r="S15" i="7"/>
  <c r="X15" i="7"/>
  <c r="AC15" i="7"/>
  <c r="I17" i="7"/>
  <c r="N17" i="7"/>
  <c r="D35" i="7" s="1"/>
  <c r="D17" i="7"/>
  <c r="S17" i="7"/>
  <c r="X17" i="7"/>
  <c r="X22" i="7" s="1"/>
  <c r="N36" i="7" s="1"/>
  <c r="AC17" i="7"/>
  <c r="I18" i="7"/>
  <c r="N18" i="7"/>
  <c r="AC18" i="7"/>
  <c r="D18" i="7"/>
  <c r="D36" i="7" s="1"/>
  <c r="S18" i="7"/>
  <c r="X18" i="7"/>
  <c r="I19" i="7"/>
  <c r="N19" i="7"/>
  <c r="AC19" i="7"/>
  <c r="D19" i="7"/>
  <c r="S19" i="7"/>
  <c r="X19" i="7"/>
  <c r="G21" i="7"/>
  <c r="B21" i="7"/>
  <c r="B39" i="7" s="1"/>
  <c r="C39" i="7" s="1"/>
  <c r="L21" i="7"/>
  <c r="Q21" i="7"/>
  <c r="R21" i="7" s="1"/>
  <c r="V21" i="7"/>
  <c r="AA21" i="7"/>
  <c r="G16" i="7"/>
  <c r="L16" i="7"/>
  <c r="Q16" i="7"/>
  <c r="V16" i="7"/>
  <c r="AA16" i="7"/>
  <c r="AB16" i="7" s="1"/>
  <c r="B13" i="7"/>
  <c r="G13" i="7"/>
  <c r="B31" i="7" s="1"/>
  <c r="L13" i="7"/>
  <c r="Q13" i="7"/>
  <c r="V13" i="7"/>
  <c r="W13" i="7" s="1"/>
  <c r="W22" i="7" s="1"/>
  <c r="AA13" i="7"/>
  <c r="B20" i="7"/>
  <c r="C20" i="7" s="1"/>
  <c r="G20" i="7"/>
  <c r="L20" i="7"/>
  <c r="AA20" i="7"/>
  <c r="AB20" i="7" s="1"/>
  <c r="Q20" i="7"/>
  <c r="V20" i="7"/>
  <c r="G14" i="7"/>
  <c r="L14" i="7"/>
  <c r="B14" i="7"/>
  <c r="Q14" i="7"/>
  <c r="R14" i="7" s="1"/>
  <c r="V14" i="7"/>
  <c r="AA14" i="7"/>
  <c r="B32" i="7"/>
  <c r="C32" i="7" s="1"/>
  <c r="G15" i="7"/>
  <c r="L15" i="7"/>
  <c r="B15" i="7"/>
  <c r="B22" i="7" s="1"/>
  <c r="L31" i="7" s="1"/>
  <c r="Q15" i="7"/>
  <c r="V15" i="7"/>
  <c r="AA15" i="7"/>
  <c r="B33" i="7" s="1"/>
  <c r="G17" i="7"/>
  <c r="L17" i="7"/>
  <c r="B35" i="7" s="1"/>
  <c r="C35" i="7" s="1"/>
  <c r="B17" i="7"/>
  <c r="Q17" i="7"/>
  <c r="V17" i="7"/>
  <c r="AA17" i="7"/>
  <c r="AB17" i="7" s="1"/>
  <c r="G18" i="7"/>
  <c r="L18" i="7"/>
  <c r="AA18" i="7"/>
  <c r="B18" i="7"/>
  <c r="B36" i="7" s="1"/>
  <c r="C36" i="7" s="1"/>
  <c r="Q18" i="7"/>
  <c r="R18" i="7" s="1"/>
  <c r="V18" i="7"/>
  <c r="G19" i="7"/>
  <c r="L19" i="7"/>
  <c r="AA19" i="7"/>
  <c r="AB19" i="7" s="1"/>
  <c r="B19" i="7"/>
  <c r="C19" i="7" s="1"/>
  <c r="Q19" i="7"/>
  <c r="V19" i="7"/>
  <c r="W19" i="7" s="1"/>
  <c r="Q22" i="7"/>
  <c r="L34" i="7" s="1"/>
  <c r="M34" i="7" s="1"/>
  <c r="AE21" i="7"/>
  <c r="AB21" i="7"/>
  <c r="AE20" i="7"/>
  <c r="AE19" i="7"/>
  <c r="AB18" i="7"/>
  <c r="AE17" i="7"/>
  <c r="AE16" i="7"/>
  <c r="AB15" i="7"/>
  <c r="AB14" i="7"/>
  <c r="Z21" i="7"/>
  <c r="W21" i="7"/>
  <c r="W20" i="7"/>
  <c r="Z19" i="7"/>
  <c r="Z18" i="7"/>
  <c r="W18" i="7"/>
  <c r="Z17" i="7"/>
  <c r="W17" i="7"/>
  <c r="Z16" i="7"/>
  <c r="W16" i="7"/>
  <c r="W15" i="7"/>
  <c r="Z14" i="7"/>
  <c r="W14" i="7"/>
  <c r="U21" i="7"/>
  <c r="U20" i="7"/>
  <c r="R20" i="7"/>
  <c r="U19" i="7"/>
  <c r="R19" i="7"/>
  <c r="U18" i="7"/>
  <c r="U17" i="7"/>
  <c r="R17" i="7"/>
  <c r="R16" i="7"/>
  <c r="U15" i="7"/>
  <c r="R15" i="7"/>
  <c r="U14" i="7"/>
  <c r="M21" i="7"/>
  <c r="M18" i="7"/>
  <c r="P17" i="7"/>
  <c r="P16" i="7"/>
  <c r="M16" i="7"/>
  <c r="P15" i="7"/>
  <c r="P14" i="7"/>
  <c r="M14" i="7"/>
  <c r="AE13" i="7"/>
  <c r="AB13" i="7"/>
  <c r="AB22" i="7" s="1"/>
  <c r="Z13" i="7"/>
  <c r="U13" i="7"/>
  <c r="R13" i="7"/>
  <c r="K16" i="7"/>
  <c r="K17" i="7"/>
  <c r="K18" i="7"/>
  <c r="K21" i="7"/>
  <c r="H14" i="7"/>
  <c r="H16" i="7"/>
  <c r="H17" i="7"/>
  <c r="H18" i="7"/>
  <c r="H19" i="7"/>
  <c r="H21" i="7"/>
  <c r="F13" i="7"/>
  <c r="F14" i="7"/>
  <c r="F16" i="7"/>
  <c r="F18" i="7"/>
  <c r="F19" i="7"/>
  <c r="F20" i="7"/>
  <c r="C13" i="7"/>
  <c r="C14" i="7"/>
  <c r="C15" i="7"/>
  <c r="C16" i="7"/>
  <c r="C17" i="7"/>
  <c r="C21" i="7"/>
  <c r="J22" i="6"/>
  <c r="O33" i="6" s="1"/>
  <c r="E22" i="6"/>
  <c r="O32" i="6" s="1"/>
  <c r="O22" i="6"/>
  <c r="O34" i="6" s="1"/>
  <c r="Y22" i="6"/>
  <c r="O36" i="6"/>
  <c r="T22" i="6"/>
  <c r="O35" i="6" s="1"/>
  <c r="P35" i="6" s="1"/>
  <c r="AD22" i="6"/>
  <c r="O37" i="6" s="1"/>
  <c r="P37" i="6" s="1"/>
  <c r="P36" i="6"/>
  <c r="I22" i="6"/>
  <c r="N33" i="6" s="1"/>
  <c r="D22" i="6"/>
  <c r="N32" i="6" s="1"/>
  <c r="N22" i="6"/>
  <c r="N34" i="6"/>
  <c r="X22" i="6"/>
  <c r="N36" i="6" s="1"/>
  <c r="S22" i="6"/>
  <c r="N35" i="6" s="1"/>
  <c r="AC22" i="6"/>
  <c r="N37" i="6"/>
  <c r="G22" i="6"/>
  <c r="H15" i="6" s="1"/>
  <c r="B22" i="6"/>
  <c r="L32" i="6" s="1"/>
  <c r="L22" i="6"/>
  <c r="L34" i="6" s="1"/>
  <c r="V22" i="6"/>
  <c r="L36" i="6"/>
  <c r="M36" i="6" s="1"/>
  <c r="Q22" i="6"/>
  <c r="L35" i="6" s="1"/>
  <c r="M35" i="6" s="1"/>
  <c r="AA22" i="6"/>
  <c r="L37" i="6" s="1"/>
  <c r="M37" i="6" s="1"/>
  <c r="E40" i="6"/>
  <c r="E32" i="6"/>
  <c r="E33" i="6"/>
  <c r="E34" i="6"/>
  <c r="E35" i="6"/>
  <c r="E36" i="6"/>
  <c r="F36" i="6" s="1"/>
  <c r="E37" i="6"/>
  <c r="F37" i="6" s="1"/>
  <c r="E38" i="6"/>
  <c r="E39" i="6"/>
  <c r="F33" i="6"/>
  <c r="F35" i="6"/>
  <c r="F38" i="6"/>
  <c r="F40" i="6"/>
  <c r="D40" i="6"/>
  <c r="D32" i="6"/>
  <c r="D33" i="6"/>
  <c r="D34" i="6"/>
  <c r="D35" i="6"/>
  <c r="D36" i="6"/>
  <c r="D37" i="6"/>
  <c r="D38" i="6"/>
  <c r="D39" i="6"/>
  <c r="D41" i="6" s="1"/>
  <c r="B40" i="6"/>
  <c r="B32" i="6"/>
  <c r="B33" i="6"/>
  <c r="B34" i="6"/>
  <c r="B35" i="6"/>
  <c r="B36" i="6"/>
  <c r="C36" i="6" s="1"/>
  <c r="B37" i="6"/>
  <c r="C37" i="6" s="1"/>
  <c r="B38" i="6"/>
  <c r="B39" i="6"/>
  <c r="C33" i="6"/>
  <c r="C35" i="6"/>
  <c r="C38" i="6"/>
  <c r="C40" i="6"/>
  <c r="AE13" i="6"/>
  <c r="AE14" i="6"/>
  <c r="AE15" i="6"/>
  <c r="AE16" i="6"/>
  <c r="AE22" i="6" s="1"/>
  <c r="AE17" i="6"/>
  <c r="AE18" i="6"/>
  <c r="AE19" i="6"/>
  <c r="AE20" i="6"/>
  <c r="AE21" i="6"/>
  <c r="AB13" i="6"/>
  <c r="AB22" i="6" s="1"/>
  <c r="AB14" i="6"/>
  <c r="AB15" i="6"/>
  <c r="AB16" i="6"/>
  <c r="AB17" i="6"/>
  <c r="AB18" i="6"/>
  <c r="AB19" i="6"/>
  <c r="AB20" i="6"/>
  <c r="AB21" i="6"/>
  <c r="Z13" i="6"/>
  <c r="Z14" i="6"/>
  <c r="Z22" i="6" s="1"/>
  <c r="Z15" i="6"/>
  <c r="Z16" i="6"/>
  <c r="Z17" i="6"/>
  <c r="Z18" i="6"/>
  <c r="Z19" i="6"/>
  <c r="Z20" i="6"/>
  <c r="Z21" i="6"/>
  <c r="W13" i="6"/>
  <c r="W14" i="6"/>
  <c r="W15" i="6"/>
  <c r="W16" i="6"/>
  <c r="W22" i="6" s="1"/>
  <c r="W17" i="6"/>
  <c r="W18" i="6"/>
  <c r="W19" i="6"/>
  <c r="W20" i="6"/>
  <c r="W21" i="6"/>
  <c r="U13" i="6"/>
  <c r="U22" i="6" s="1"/>
  <c r="U14" i="6"/>
  <c r="U15" i="6"/>
  <c r="U16" i="6"/>
  <c r="U17" i="6"/>
  <c r="U18" i="6"/>
  <c r="U19" i="6"/>
  <c r="U20" i="6"/>
  <c r="U21" i="6"/>
  <c r="R13" i="6"/>
  <c r="R14" i="6"/>
  <c r="R22" i="6" s="1"/>
  <c r="R15" i="6"/>
  <c r="R16" i="6"/>
  <c r="R17" i="6"/>
  <c r="R18" i="6"/>
  <c r="R19" i="6"/>
  <c r="R20" i="6"/>
  <c r="R21" i="6"/>
  <c r="P13" i="6"/>
  <c r="P14" i="6"/>
  <c r="P15" i="6"/>
  <c r="P16" i="6"/>
  <c r="P18" i="6"/>
  <c r="P19" i="6"/>
  <c r="P21" i="6"/>
  <c r="M13" i="6"/>
  <c r="M14" i="6"/>
  <c r="M15" i="6"/>
  <c r="M16" i="6"/>
  <c r="M18" i="6"/>
  <c r="M19" i="6"/>
  <c r="M21" i="6"/>
  <c r="K14" i="6"/>
  <c r="K16" i="6"/>
  <c r="K17" i="6"/>
  <c r="K18" i="6"/>
  <c r="K19" i="6"/>
  <c r="K21" i="6"/>
  <c r="H13" i="6"/>
  <c r="H14" i="6"/>
  <c r="H16" i="6"/>
  <c r="H17" i="6"/>
  <c r="H18" i="6"/>
  <c r="H19" i="6"/>
  <c r="H20" i="6"/>
  <c r="H21" i="6"/>
  <c r="F13" i="6"/>
  <c r="F14" i="6"/>
  <c r="F15" i="6"/>
  <c r="F16" i="6"/>
  <c r="F17" i="6"/>
  <c r="F18" i="6"/>
  <c r="F19" i="6"/>
  <c r="F20" i="6"/>
  <c r="F21" i="6"/>
  <c r="C13" i="6"/>
  <c r="C14" i="6"/>
  <c r="C16" i="6"/>
  <c r="C17" i="6"/>
  <c r="C18" i="6"/>
  <c r="C19" i="6"/>
  <c r="C20" i="6"/>
  <c r="C21" i="6"/>
  <c r="AD22" i="5"/>
  <c r="O37" i="5" s="1"/>
  <c r="P37" i="5" s="1"/>
  <c r="AC22" i="5"/>
  <c r="N37" i="5"/>
  <c r="AA22" i="5"/>
  <c r="L37" i="5" s="1"/>
  <c r="M37" i="5" s="1"/>
  <c r="E22" i="5"/>
  <c r="O32" i="5" s="1"/>
  <c r="P32" i="5" s="1"/>
  <c r="J22" i="5"/>
  <c r="O33" i="5" s="1"/>
  <c r="O22" i="5"/>
  <c r="O34" i="5" s="1"/>
  <c r="T22" i="5"/>
  <c r="O35" i="5"/>
  <c r="Y22" i="5"/>
  <c r="O36" i="5"/>
  <c r="P35" i="5"/>
  <c r="P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/>
  <c r="M32" i="5" s="1"/>
  <c r="G22" i="5"/>
  <c r="H20" i="5" s="1"/>
  <c r="L22" i="5"/>
  <c r="L34" i="5" s="1"/>
  <c r="Q22" i="5"/>
  <c r="L35" i="5"/>
  <c r="V22" i="5"/>
  <c r="L36" i="5" s="1"/>
  <c r="M36" i="5" s="1"/>
  <c r="M35" i="5"/>
  <c r="E32" i="5"/>
  <c r="E33" i="5"/>
  <c r="E41" i="5" s="1"/>
  <c r="F34" i="5" s="1"/>
  <c r="E34" i="5"/>
  <c r="E39" i="5"/>
  <c r="E37" i="5"/>
  <c r="E38" i="5"/>
  <c r="E40" i="5"/>
  <c r="E35" i="5"/>
  <c r="F35" i="5" s="1"/>
  <c r="E36" i="5"/>
  <c r="F36" i="5" s="1"/>
  <c r="F37" i="5"/>
  <c r="F38" i="5"/>
  <c r="F40" i="5"/>
  <c r="D32" i="5"/>
  <c r="D33" i="5"/>
  <c r="D34" i="5"/>
  <c r="D39" i="5"/>
  <c r="D37" i="5"/>
  <c r="D38" i="5"/>
  <c r="D40" i="5"/>
  <c r="D35" i="5"/>
  <c r="D36" i="5"/>
  <c r="D41" i="5"/>
  <c r="B32" i="5"/>
  <c r="B33" i="5"/>
  <c r="C33" i="5" s="1"/>
  <c r="B34" i="5"/>
  <c r="B39" i="5"/>
  <c r="B40" i="5"/>
  <c r="B37" i="5"/>
  <c r="C37" i="5" s="1"/>
  <c r="B38" i="5"/>
  <c r="C38" i="5" s="1"/>
  <c r="B35" i="5"/>
  <c r="C35" i="5" s="1"/>
  <c r="B36" i="5"/>
  <c r="C36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22" i="5" s="1"/>
  <c r="AE16" i="5"/>
  <c r="AE17" i="5"/>
  <c r="AE18" i="5"/>
  <c r="AE19" i="5"/>
  <c r="AE20" i="5"/>
  <c r="AB13" i="5"/>
  <c r="AB22" i="5" s="1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Z22" i="5"/>
  <c r="W13" i="5"/>
  <c r="W22" i="5" s="1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U22" i="5"/>
  <c r="R13" i="5"/>
  <c r="R22" i="5" s="1"/>
  <c r="R14" i="5"/>
  <c r="R15" i="5"/>
  <c r="R16" i="5"/>
  <c r="R17" i="5"/>
  <c r="R18" i="5"/>
  <c r="R19" i="5"/>
  <c r="R20" i="5"/>
  <c r="P14" i="5"/>
  <c r="P15" i="5"/>
  <c r="P16" i="5"/>
  <c r="P17" i="5"/>
  <c r="P18" i="5"/>
  <c r="P19" i="5"/>
  <c r="M14" i="5"/>
  <c r="M15" i="5"/>
  <c r="M16" i="5"/>
  <c r="M17" i="5"/>
  <c r="M18" i="5"/>
  <c r="M19" i="5"/>
  <c r="K13" i="5"/>
  <c r="K14" i="5"/>
  <c r="K16" i="5"/>
  <c r="K17" i="5"/>
  <c r="K18" i="5"/>
  <c r="K19" i="5"/>
  <c r="H13" i="5"/>
  <c r="H14" i="5"/>
  <c r="H16" i="5"/>
  <c r="H17" i="5"/>
  <c r="H18" i="5"/>
  <c r="H19" i="5"/>
  <c r="F13" i="5"/>
  <c r="F22" i="5" s="1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C20" i="5"/>
  <c r="C22" i="5"/>
  <c r="E40" i="4"/>
  <c r="F40" i="4" s="1"/>
  <c r="E32" i="4"/>
  <c r="E33" i="4"/>
  <c r="F33" i="4" s="1"/>
  <c r="E34" i="4"/>
  <c r="E35" i="4"/>
  <c r="E36" i="4"/>
  <c r="F36" i="4" s="1"/>
  <c r="E37" i="4"/>
  <c r="F37" i="4" s="1"/>
  <c r="E38" i="4"/>
  <c r="E39" i="4"/>
  <c r="D40" i="4"/>
  <c r="B40" i="4"/>
  <c r="C40" i="4" s="1"/>
  <c r="B32" i="4"/>
  <c r="B41" i="4" s="1"/>
  <c r="C34" i="4" s="1"/>
  <c r="B33" i="4"/>
  <c r="B34" i="4"/>
  <c r="B35" i="4"/>
  <c r="B36" i="4"/>
  <c r="B37" i="4"/>
  <c r="C37" i="4" s="1"/>
  <c r="B38" i="4"/>
  <c r="B39" i="4"/>
  <c r="AE13" i="4"/>
  <c r="AE14" i="4"/>
  <c r="AE22" i="4" s="1"/>
  <c r="AE15" i="4"/>
  <c r="AE16" i="4"/>
  <c r="AE17" i="4"/>
  <c r="AE18" i="4"/>
  <c r="AE19" i="4"/>
  <c r="AE20" i="4"/>
  <c r="AE21" i="4"/>
  <c r="AD22" i="4"/>
  <c r="O37" i="4" s="1"/>
  <c r="P37" i="4" s="1"/>
  <c r="AC22" i="4"/>
  <c r="AB13" i="4"/>
  <c r="AB14" i="4"/>
  <c r="AB22" i="4" s="1"/>
  <c r="AB15" i="4"/>
  <c r="AB16" i="4"/>
  <c r="AB17" i="4"/>
  <c r="AB18" i="4"/>
  <c r="AB19" i="4"/>
  <c r="AB20" i="4"/>
  <c r="AB21" i="4"/>
  <c r="AA22" i="4"/>
  <c r="L37" i="4" s="1"/>
  <c r="M37" i="4" s="1"/>
  <c r="Z13" i="4"/>
  <c r="Z14" i="4"/>
  <c r="Z15" i="4"/>
  <c r="Z22" i="4" s="1"/>
  <c r="Z16" i="4"/>
  <c r="Z17" i="4"/>
  <c r="Z18" i="4"/>
  <c r="Z19" i="4"/>
  <c r="Y22" i="4"/>
  <c r="Z20" i="4"/>
  <c r="Z21" i="4"/>
  <c r="X22" i="4"/>
  <c r="W13" i="4"/>
  <c r="W14" i="4"/>
  <c r="W15" i="4"/>
  <c r="W22" i="4" s="1"/>
  <c r="W16" i="4"/>
  <c r="W17" i="4"/>
  <c r="W18" i="4"/>
  <c r="W19" i="4"/>
  <c r="V22" i="4"/>
  <c r="W20" i="4"/>
  <c r="W21" i="4"/>
  <c r="T22" i="4"/>
  <c r="U13" i="4"/>
  <c r="U14" i="4"/>
  <c r="U15" i="4"/>
  <c r="U22" i="4" s="1"/>
  <c r="U16" i="4"/>
  <c r="U17" i="4"/>
  <c r="U18" i="4"/>
  <c r="U19" i="4"/>
  <c r="U20" i="4"/>
  <c r="U21" i="4"/>
  <c r="S22" i="4"/>
  <c r="Q22" i="4"/>
  <c r="R13" i="4"/>
  <c r="R14" i="4"/>
  <c r="R15" i="4"/>
  <c r="R22" i="4" s="1"/>
  <c r="R16" i="4"/>
  <c r="R17" i="4"/>
  <c r="R18" i="4"/>
  <c r="R19" i="4"/>
  <c r="R20" i="4"/>
  <c r="R21" i="4"/>
  <c r="O22" i="4"/>
  <c r="P19" i="4" s="1"/>
  <c r="P13" i="4"/>
  <c r="P14" i="4"/>
  <c r="P15" i="4"/>
  <c r="P16" i="4"/>
  <c r="P17" i="4"/>
  <c r="P18" i="4"/>
  <c r="P21" i="4"/>
  <c r="N22" i="4"/>
  <c r="N34" i="4" s="1"/>
  <c r="L22" i="4"/>
  <c r="L34" i="4" s="1"/>
  <c r="M13" i="4"/>
  <c r="M14" i="4"/>
  <c r="M15" i="4"/>
  <c r="M16" i="4"/>
  <c r="M17" i="4"/>
  <c r="M18" i="4"/>
  <c r="M21" i="4"/>
  <c r="J22" i="4"/>
  <c r="O33" i="4" s="1"/>
  <c r="K13" i="4"/>
  <c r="K14" i="4"/>
  <c r="K16" i="4"/>
  <c r="K17" i="4"/>
  <c r="K18" i="4"/>
  <c r="K19" i="4"/>
  <c r="K21" i="4"/>
  <c r="I22" i="4"/>
  <c r="N33" i="4" s="1"/>
  <c r="G22" i="4"/>
  <c r="H15" i="4" s="1"/>
  <c r="H13" i="4"/>
  <c r="H14" i="4"/>
  <c r="H16" i="4"/>
  <c r="H17" i="4"/>
  <c r="H18" i="4"/>
  <c r="H19" i="4"/>
  <c r="H21" i="4"/>
  <c r="E22" i="4"/>
  <c r="F13" i="4"/>
  <c r="F14" i="4"/>
  <c r="F15" i="4"/>
  <c r="F22" i="4" s="1"/>
  <c r="F16" i="4"/>
  <c r="F17" i="4"/>
  <c r="F18" i="4"/>
  <c r="F19" i="4"/>
  <c r="F20" i="4"/>
  <c r="F21" i="4"/>
  <c r="D22" i="4"/>
  <c r="B22" i="4"/>
  <c r="L32" i="4" s="1"/>
  <c r="M32" i="4" s="1"/>
  <c r="C14" i="4"/>
  <c r="C15" i="4"/>
  <c r="C16" i="4"/>
  <c r="C22" i="4" s="1"/>
  <c r="C17" i="4"/>
  <c r="C18" i="4"/>
  <c r="C19" i="4"/>
  <c r="C20" i="4"/>
  <c r="C21" i="4"/>
  <c r="O32" i="4"/>
  <c r="O34" i="4"/>
  <c r="O35" i="4"/>
  <c r="O36" i="4"/>
  <c r="P32" i="4"/>
  <c r="P35" i="4"/>
  <c r="P36" i="4"/>
  <c r="N32" i="4"/>
  <c r="N35" i="4"/>
  <c r="N36" i="4"/>
  <c r="N37" i="4"/>
  <c r="L35" i="4"/>
  <c r="L36" i="4"/>
  <c r="M35" i="4"/>
  <c r="M36" i="4"/>
  <c r="F32" i="4"/>
  <c r="F35" i="4"/>
  <c r="D32" i="4"/>
  <c r="D33" i="4"/>
  <c r="D34" i="4"/>
  <c r="D35" i="4"/>
  <c r="D36" i="4"/>
  <c r="D37" i="4"/>
  <c r="D38" i="4"/>
  <c r="D39" i="4"/>
  <c r="C33" i="4"/>
  <c r="C35" i="4"/>
  <c r="C36" i="4"/>
  <c r="J22" i="1"/>
  <c r="O33" i="1" s="1"/>
  <c r="O22" i="1"/>
  <c r="O34" i="1" s="1"/>
  <c r="E22" i="1"/>
  <c r="O32" i="1"/>
  <c r="Y22" i="1"/>
  <c r="O36" i="1" s="1"/>
  <c r="P36" i="1" s="1"/>
  <c r="T22" i="1"/>
  <c r="O35" i="1" s="1"/>
  <c r="P35" i="1" s="1"/>
  <c r="AD22" i="1"/>
  <c r="O37" i="1"/>
  <c r="P37" i="1" s="1"/>
  <c r="I22" i="1"/>
  <c r="N33" i="1" s="1"/>
  <c r="N22" i="1"/>
  <c r="N34" i="1"/>
  <c r="D22" i="1"/>
  <c r="N32" i="1" s="1"/>
  <c r="X22" i="1"/>
  <c r="N36" i="1" s="1"/>
  <c r="S22" i="1"/>
  <c r="N35" i="1"/>
  <c r="AC22" i="1"/>
  <c r="N37" i="1"/>
  <c r="B22" i="1"/>
  <c r="L32" i="1" s="1"/>
  <c r="G22" i="1"/>
  <c r="L33" i="1" s="1"/>
  <c r="L22" i="1"/>
  <c r="L34" i="1"/>
  <c r="V22" i="1"/>
  <c r="L36" i="1" s="1"/>
  <c r="M36" i="1" s="1"/>
  <c r="Q22" i="1"/>
  <c r="L35" i="1" s="1"/>
  <c r="M35" i="1" s="1"/>
  <c r="AA22" i="1"/>
  <c r="L37" i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22" i="1" s="1"/>
  <c r="R14" i="1"/>
  <c r="P21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20" i="1"/>
  <c r="K19" i="1"/>
  <c r="K18" i="1"/>
  <c r="K17" i="1"/>
  <c r="K16" i="1"/>
  <c r="K15" i="1"/>
  <c r="K22" i="1" s="1"/>
  <c r="K14" i="1"/>
  <c r="H21" i="1"/>
  <c r="H20" i="1"/>
  <c r="H19" i="1"/>
  <c r="H18" i="1"/>
  <c r="H17" i="1"/>
  <c r="H16" i="1"/>
  <c r="H15" i="1"/>
  <c r="H14" i="1"/>
  <c r="C21" i="1"/>
  <c r="C20" i="1"/>
  <c r="C19" i="1"/>
  <c r="C22" i="1" s="1"/>
  <c r="C18" i="1"/>
  <c r="C17" i="1"/>
  <c r="C16" i="1"/>
  <c r="C15" i="1"/>
  <c r="C14" i="1"/>
  <c r="F21" i="1"/>
  <c r="E40" i="1"/>
  <c r="E32" i="1"/>
  <c r="E39" i="1"/>
  <c r="E33" i="1"/>
  <c r="E34" i="1"/>
  <c r="E35" i="1"/>
  <c r="F35" i="1" s="1"/>
  <c r="E36" i="1"/>
  <c r="F36" i="1" s="1"/>
  <c r="E37" i="1"/>
  <c r="E38" i="1"/>
  <c r="F38" i="1" s="1"/>
  <c r="F33" i="1"/>
  <c r="F37" i="1"/>
  <c r="F40" i="1"/>
  <c r="D40" i="1"/>
  <c r="D32" i="1"/>
  <c r="D39" i="1"/>
  <c r="D33" i="1"/>
  <c r="D34" i="1"/>
  <c r="D35" i="1"/>
  <c r="D36" i="1"/>
  <c r="D37" i="1"/>
  <c r="D38" i="1"/>
  <c r="D41" i="1"/>
  <c r="B40" i="1"/>
  <c r="B32" i="1"/>
  <c r="B39" i="1"/>
  <c r="B33" i="1"/>
  <c r="B34" i="1"/>
  <c r="B35" i="1"/>
  <c r="C35" i="1" s="1"/>
  <c r="B36" i="1"/>
  <c r="C36" i="1" s="1"/>
  <c r="B37" i="1"/>
  <c r="B38" i="1"/>
  <c r="C38" i="1" s="1"/>
  <c r="C33" i="1"/>
  <c r="C37" i="1"/>
  <c r="C40" i="1"/>
  <c r="AE13" i="1"/>
  <c r="AE22" i="1" s="1"/>
  <c r="AB13" i="1"/>
  <c r="AB22" i="1"/>
  <c r="Z13" i="1"/>
  <c r="Z22" i="1" s="1"/>
  <c r="W13" i="1"/>
  <c r="W22" i="1" s="1"/>
  <c r="U13" i="1"/>
  <c r="U14" i="1"/>
  <c r="U22" i="1" s="1"/>
  <c r="U15" i="1"/>
  <c r="U16" i="1"/>
  <c r="U17" i="1"/>
  <c r="U18" i="1"/>
  <c r="U19" i="1"/>
  <c r="U20" i="1"/>
  <c r="R13" i="1"/>
  <c r="M13" i="1"/>
  <c r="M22" i="1" s="1"/>
  <c r="K13" i="1"/>
  <c r="H13" i="1"/>
  <c r="H22" i="1" s="1"/>
  <c r="F20" i="1"/>
  <c r="F13" i="1"/>
  <c r="F22" i="1" s="1"/>
  <c r="F14" i="1"/>
  <c r="F15" i="1"/>
  <c r="F16" i="1"/>
  <c r="F17" i="1"/>
  <c r="F18" i="1"/>
  <c r="F19" i="1"/>
  <c r="P20" i="6" l="1"/>
  <c r="P22" i="6" s="1"/>
  <c r="M20" i="6"/>
  <c r="M22" i="6"/>
  <c r="M34" i="6"/>
  <c r="K13" i="6"/>
  <c r="K20" i="6"/>
  <c r="K13" i="7"/>
  <c r="B41" i="6"/>
  <c r="C39" i="6" s="1"/>
  <c r="K15" i="6"/>
  <c r="D33" i="7"/>
  <c r="E33" i="7"/>
  <c r="F22" i="6"/>
  <c r="E41" i="6"/>
  <c r="F34" i="6" s="1"/>
  <c r="L33" i="6"/>
  <c r="L38" i="6" s="1"/>
  <c r="M32" i="6" s="1"/>
  <c r="H22" i="6"/>
  <c r="C15" i="6"/>
  <c r="C22" i="6" s="1"/>
  <c r="N38" i="1"/>
  <c r="L38" i="1"/>
  <c r="M33" i="1" s="1"/>
  <c r="M32" i="1"/>
  <c r="O38" i="1"/>
  <c r="P33" i="1" s="1"/>
  <c r="N38" i="6"/>
  <c r="U22" i="7"/>
  <c r="M34" i="1"/>
  <c r="O38" i="6"/>
  <c r="P33" i="6" s="1"/>
  <c r="R22" i="7"/>
  <c r="P32" i="1"/>
  <c r="C32" i="4"/>
  <c r="P20" i="5"/>
  <c r="U16" i="7"/>
  <c r="V22" i="7"/>
  <c r="L36" i="7" s="1"/>
  <c r="M36" i="7" s="1"/>
  <c r="D37" i="7"/>
  <c r="E39" i="7"/>
  <c r="F39" i="7" s="1"/>
  <c r="E31" i="7"/>
  <c r="P13" i="1"/>
  <c r="P22" i="1" s="1"/>
  <c r="B41" i="1"/>
  <c r="E41" i="1"/>
  <c r="K15" i="4"/>
  <c r="P13" i="5"/>
  <c r="F17" i="7"/>
  <c r="F22" i="7" s="1"/>
  <c r="M17" i="7"/>
  <c r="P20" i="1"/>
  <c r="K20" i="4"/>
  <c r="K22" i="4" s="1"/>
  <c r="E41" i="4"/>
  <c r="F39" i="4" s="1"/>
  <c r="F33" i="5"/>
  <c r="C18" i="7"/>
  <c r="C22" i="7" s="1"/>
  <c r="Z15" i="7"/>
  <c r="Z22" i="7" s="1"/>
  <c r="AA22" i="7"/>
  <c r="L35" i="7" s="1"/>
  <c r="M35" i="7" s="1"/>
  <c r="H15" i="5"/>
  <c r="H22" i="5" s="1"/>
  <c r="L33" i="5"/>
  <c r="D31" i="7"/>
  <c r="D40" i="7" s="1"/>
  <c r="H20" i="4"/>
  <c r="H22" i="4" s="1"/>
  <c r="AE14" i="7"/>
  <c r="AE22" i="7" s="1"/>
  <c r="AC22" i="7"/>
  <c r="N35" i="7" s="1"/>
  <c r="AD22" i="7"/>
  <c r="O35" i="7" s="1"/>
  <c r="P35" i="7" s="1"/>
  <c r="E37" i="7"/>
  <c r="M20" i="5"/>
  <c r="P22" i="5"/>
  <c r="F39" i="5"/>
  <c r="K15" i="5"/>
  <c r="B41" i="5"/>
  <c r="C34" i="5" s="1"/>
  <c r="B38" i="7"/>
  <c r="K20" i="5"/>
  <c r="O38" i="5"/>
  <c r="P34" i="5" s="1"/>
  <c r="F32" i="5"/>
  <c r="F41" i="5" s="1"/>
  <c r="N38" i="5"/>
  <c r="M13" i="5"/>
  <c r="M22" i="5" s="1"/>
  <c r="L38" i="5"/>
  <c r="M33" i="5" s="1"/>
  <c r="I22" i="7"/>
  <c r="N32" i="7" s="1"/>
  <c r="D41" i="4"/>
  <c r="N22" i="7"/>
  <c r="N33" i="7" s="1"/>
  <c r="J22" i="7"/>
  <c r="O32" i="7" s="1"/>
  <c r="E38" i="7"/>
  <c r="C38" i="4"/>
  <c r="G22" i="7"/>
  <c r="H13" i="7" s="1"/>
  <c r="F38" i="4"/>
  <c r="F34" i="4"/>
  <c r="P20" i="4"/>
  <c r="P22" i="4" s="1"/>
  <c r="D38" i="7"/>
  <c r="M20" i="4"/>
  <c r="M19" i="4"/>
  <c r="M22" i="4" s="1"/>
  <c r="C39" i="4"/>
  <c r="O38" i="4"/>
  <c r="P33" i="4" s="1"/>
  <c r="O22" i="7"/>
  <c r="N38" i="4"/>
  <c r="B37" i="7"/>
  <c r="L22" i="7"/>
  <c r="M15" i="7" s="1"/>
  <c r="L33" i="4"/>
  <c r="P34" i="6" l="1"/>
  <c r="F39" i="6"/>
  <c r="K22" i="6"/>
  <c r="P32" i="6"/>
  <c r="P38" i="6" s="1"/>
  <c r="F32" i="6"/>
  <c r="C34" i="6"/>
  <c r="C32" i="6"/>
  <c r="C41" i="6" s="1"/>
  <c r="E40" i="7"/>
  <c r="F33" i="7" s="1"/>
  <c r="M33" i="6"/>
  <c r="M38" i="6" s="1"/>
  <c r="M38" i="1"/>
  <c r="C41" i="4"/>
  <c r="P34" i="1"/>
  <c r="P38" i="1" s="1"/>
  <c r="F34" i="1"/>
  <c r="F32" i="1"/>
  <c r="F39" i="1"/>
  <c r="C34" i="1"/>
  <c r="C32" i="1"/>
  <c r="C41" i="1" s="1"/>
  <c r="C39" i="1"/>
  <c r="K22" i="5"/>
  <c r="K15" i="7"/>
  <c r="C39" i="5"/>
  <c r="C32" i="5"/>
  <c r="P33" i="5"/>
  <c r="P38" i="5" s="1"/>
  <c r="N37" i="7"/>
  <c r="M34" i="5"/>
  <c r="M38" i="5" s="1"/>
  <c r="F41" i="4"/>
  <c r="K20" i="7"/>
  <c r="H20" i="7"/>
  <c r="H15" i="7"/>
  <c r="L32" i="7"/>
  <c r="O33" i="7"/>
  <c r="O37" i="7" s="1"/>
  <c r="P31" i="7" s="1"/>
  <c r="P19" i="7"/>
  <c r="P20" i="7"/>
  <c r="P13" i="7"/>
  <c r="P34" i="4"/>
  <c r="P38" i="4" s="1"/>
  <c r="M20" i="7"/>
  <c r="M13" i="7"/>
  <c r="L33" i="7"/>
  <c r="B40" i="7"/>
  <c r="M19" i="7"/>
  <c r="L38" i="4"/>
  <c r="F41" i="6" l="1"/>
  <c r="H22" i="7"/>
  <c r="F38" i="7"/>
  <c r="F31" i="7"/>
  <c r="F37" i="7"/>
  <c r="F41" i="1"/>
  <c r="M22" i="7"/>
  <c r="C41" i="5"/>
  <c r="K22" i="7"/>
  <c r="P22" i="7"/>
  <c r="L37" i="7"/>
  <c r="P33" i="7"/>
  <c r="P32" i="7"/>
  <c r="C38" i="7"/>
  <c r="C31" i="7"/>
  <c r="C33" i="7"/>
  <c r="C37" i="7"/>
  <c r="M33" i="4"/>
  <c r="M34" i="4"/>
  <c r="F40" i="7" l="1"/>
  <c r="M33" i="7"/>
  <c r="M31" i="7"/>
  <c r="M32" i="7"/>
  <c r="M37" i="7" s="1"/>
  <c r="P37" i="7"/>
  <c r="C40" i="7"/>
  <c r="M38" i="4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<sst xmlns="http://schemas.openxmlformats.org/spreadsheetml/2006/main" count="430" uniqueCount="52">
  <si>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</si>
  <si>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</si>
  <si>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</si>
  <si>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</si>
  <si>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</si>
  <si>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</si>
  <si>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</si>
  <si>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</si>
  <si>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</si>
  <si>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</si>
  <si>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</si>
  <si>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</si>
  <si>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</si>
  <si>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</si>
  <si>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</si>
  <si>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</si>
  <si>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</si>
  <si>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</si>
  <si>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</si>
  <si>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</si>
  <si>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</si>
  <si>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</si>
  <si>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</si>
  <si>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</si>
  <si>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</si>
  <si>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</si>
  <si>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</si>
  <si>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</si>
  <si>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</si>
  <si>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</si>
  <si>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</si>
  <si>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</si>
  <si>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</si>
  <si>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</si>
  <si>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</si>
  <si>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</si>
  <si>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</si>
  <si>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</si>
  <si>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</si>
  <si>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</si>
  <si>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</si>
  <si>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</si>
  <si>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</si>
  <si>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</si>
  <si>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</si>
  <si>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</si>
  <si>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</si>
  <si>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</si>
  <si>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</si>
  <si>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</si>
  <si>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</si>
  <si>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SOLUCIONS INTEGRALS PER ALS RESIDUS, S.A. (SIRESA)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</si>
</sst>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5" fontId="27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BD-4132-BAD6-7C914845A53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D-4132-BAD6-7C914845A53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BD-4132-BAD6-7C914845A53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BD-4132-BAD6-7C914845A53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BD-4132-BAD6-7C914845A53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BD-4132-BAD6-7C914845A53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BD-4132-BAD6-7C914845A53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BD-4132-BAD6-7C914845A53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BD-4132-BAD6-7C914845A53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BD-4132-BAD6-7C914845A5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3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824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1BD-4132-BAD6-7C914845A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C4-4FFB-B27E-4F5F69FDEFD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4-4FFB-B27E-4F5F69FDEFD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C4-4FFB-B27E-4F5F69FDEFD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4-4FFB-B27E-4F5F69FDEFD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C4-4FFB-B27E-4F5F69FDEFD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C4-4FFB-B27E-4F5F69FDEFD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C4-4FFB-B27E-4F5F69FDEFD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C4-4FFB-B27E-4F5F69FDEFD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C4-4FFB-B27E-4F5F69FDEFD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C4-4FFB-B27E-4F5F69FDEFD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209232.09</c:v>
                </c:pt>
                <c:pt idx="1">
                  <c:v>0</c:v>
                </c:pt>
                <c:pt idx="2">
                  <c:v>310043.44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14479.15</c:v>
                </c:pt>
                <c:pt idx="7">
                  <c:v>682871.34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C4-4FFB-B27E-4F5F69FDEF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F3-420A-8DF1-7768E142D58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F3-420A-8DF1-7768E142D58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3-420A-8DF1-7768E142D58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3-420A-8DF1-7768E142D5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1</c:v>
                </c:pt>
                <c:pt idx="1">
                  <c:v>590</c:v>
                </c:pt>
                <c:pt idx="2">
                  <c:v>246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F3-420A-8DF1-7768E142D5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0-4EFE-8DB9-6E3DD6216D9D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0-4EFE-8DB9-6E3DD6216D9D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0-4EFE-8DB9-6E3DD6216D9D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0-4EFE-8DB9-6E3DD6216D9D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0-4EFE-8DB9-6E3DD6216D9D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D0-4EFE-8DB9-6E3DD6216D9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54440.93</c:v>
                </c:pt>
                <c:pt idx="1">
                  <c:v>902053.42</c:v>
                </c:pt>
                <c:pt idx="2">
                  <c:v>260131.66999999998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ED0-4EFE-8DB9-6E3DD6216D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I59" sqref="I5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>
        <v>1</v>
      </c>
      <c r="M13" s="20">
        <f t="shared" ref="M13:M21" si="4">IF(L13,L13/$L$22,"")</f>
        <v>1.2987012987012988E-2</v>
      </c>
      <c r="N13" s="4">
        <v>47554.080000000002</v>
      </c>
      <c r="O13" s="5">
        <v>57540.44</v>
      </c>
      <c r="P13" s="21">
        <f t="shared" ref="P13:P21" si="5">IF(O13,O13/$O$22,"")</f>
        <v>0.70757067782637528</v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2.5000000000000001E-2</v>
      </c>
      <c r="I15" s="6">
        <v>106440.31</v>
      </c>
      <c r="J15" s="7">
        <v>124942.78</v>
      </c>
      <c r="K15" s="21">
        <f t="shared" si="3"/>
        <v>0.42523984300442585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156</v>
      </c>
      <c r="H20" s="66">
        <f t="shared" si="2"/>
        <v>0.97499999999999998</v>
      </c>
      <c r="I20" s="69">
        <v>144525.04</v>
      </c>
      <c r="J20" s="70">
        <v>168874.42</v>
      </c>
      <c r="K20" s="67">
        <f t="shared" si="3"/>
        <v>0.57476015699557415</v>
      </c>
      <c r="L20" s="68">
        <v>76</v>
      </c>
      <c r="M20" s="66">
        <f t="shared" si="4"/>
        <v>0.98701298701298701</v>
      </c>
      <c r="N20" s="69">
        <v>19653.45</v>
      </c>
      <c r="O20" s="70">
        <v>23780.68</v>
      </c>
      <c r="P20" s="67">
        <f t="shared" si="5"/>
        <v>0.29242932217362477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160</v>
      </c>
      <c r="H22" s="17">
        <f t="shared" si="12"/>
        <v>1</v>
      </c>
      <c r="I22" s="18">
        <f t="shared" si="12"/>
        <v>250965.35</v>
      </c>
      <c r="J22" s="18">
        <f t="shared" si="12"/>
        <v>293817.2</v>
      </c>
      <c r="K22" s="19">
        <f t="shared" si="12"/>
        <v>1</v>
      </c>
      <c r="L22" s="16">
        <f t="shared" si="12"/>
        <v>77</v>
      </c>
      <c r="M22" s="17">
        <f t="shared" si="12"/>
        <v>1</v>
      </c>
      <c r="N22" s="18">
        <f t="shared" si="12"/>
        <v>67207.53</v>
      </c>
      <c r="O22" s="18">
        <f t="shared" si="12"/>
        <v>81321.119999999995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1</v>
      </c>
      <c r="C32" s="8">
        <f t="shared" ref="C32:C39" si="14">IF(B32,B32/$B$41,"")</f>
        <v>4.2194092827004216E-3</v>
      </c>
      <c r="D32" s="10">
        <f t="shared" ref="D32:D40" si="15">D13+I13+N13+S13+AC13+X13</f>
        <v>47554.080000000002</v>
      </c>
      <c r="E32" s="11">
        <f t="shared" ref="E32:E40" si="16">E13+J13+O13+T13+AD13+Y13</f>
        <v>57540.44</v>
      </c>
      <c r="F32" s="21">
        <f t="shared" ref="F32:F39" si="17">IF(E32,E32/$E$41,"")</f>
        <v>0.1533845969134798</v>
      </c>
      <c r="J32" s="135" t="s">
        <v>3</v>
      </c>
      <c r="K32" s="136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1" t="s">
        <v>1</v>
      </c>
      <c r="K33" s="132"/>
      <c r="L33" s="60">
        <f>G22</f>
        <v>160</v>
      </c>
      <c r="M33" s="8">
        <f t="shared" si="18"/>
        <v>0.67510548523206748</v>
      </c>
      <c r="N33" s="61">
        <f>I22</f>
        <v>250965.35</v>
      </c>
      <c r="O33" s="61">
        <f>J22</f>
        <v>293817.2</v>
      </c>
      <c r="P33" s="59">
        <f t="shared" si="19"/>
        <v>0.78322363868345946</v>
      </c>
    </row>
    <row r="34" spans="1:33" ht="30" customHeight="1" x14ac:dyDescent="0.3">
      <c r="A34" s="43" t="s">
        <v>19</v>
      </c>
      <c r="B34" s="12">
        <f t="shared" si="13"/>
        <v>4</v>
      </c>
      <c r="C34" s="8">
        <f t="shared" si="14"/>
        <v>1.6877637130801686E-2</v>
      </c>
      <c r="D34" s="13">
        <f t="shared" si="15"/>
        <v>106440.31</v>
      </c>
      <c r="E34" s="14">
        <f t="shared" si="16"/>
        <v>124942.78</v>
      </c>
      <c r="F34" s="21">
        <f t="shared" si="17"/>
        <v>0.33305789715110951</v>
      </c>
      <c r="G34" s="25"/>
      <c r="J34" s="131" t="s">
        <v>2</v>
      </c>
      <c r="K34" s="132"/>
      <c r="L34" s="60">
        <f>L22</f>
        <v>77</v>
      </c>
      <c r="M34" s="8">
        <f t="shared" si="18"/>
        <v>0.32489451476793246</v>
      </c>
      <c r="N34" s="61">
        <f>N22</f>
        <v>67207.53</v>
      </c>
      <c r="O34" s="61">
        <f>O22</f>
        <v>81321.119999999995</v>
      </c>
      <c r="P34" s="59">
        <f t="shared" si="19"/>
        <v>0.21677636131654052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1" t="s">
        <v>33</v>
      </c>
      <c r="K35" s="132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1" t="s">
        <v>5</v>
      </c>
      <c r="K36" s="132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31" t="s">
        <v>4</v>
      </c>
      <c r="K37" s="132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3" t="s">
        <v>0</v>
      </c>
      <c r="K38" s="134"/>
      <c r="L38" s="84">
        <f>SUM(L32:L37)</f>
        <v>237</v>
      </c>
      <c r="M38" s="17">
        <f>SUM(M32:M37)</f>
        <v>1</v>
      </c>
      <c r="N38" s="85">
        <f>SUM(N32:N37)</f>
        <v>318172.88</v>
      </c>
      <c r="O38" s="86">
        <f>SUM(O32:O37)</f>
        <v>375138.32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232</v>
      </c>
      <c r="C39" s="8">
        <f t="shared" si="14"/>
        <v>0.97890295358649793</v>
      </c>
      <c r="D39" s="13">
        <f t="shared" si="15"/>
        <v>164178.49000000002</v>
      </c>
      <c r="E39" s="23">
        <f t="shared" si="16"/>
        <v>192655.1</v>
      </c>
      <c r="F39" s="21">
        <f t="shared" si="17"/>
        <v>0.51355750593541072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237</v>
      </c>
      <c r="C41" s="17">
        <f>SUM(C32:C40)</f>
        <v>1</v>
      </c>
      <c r="D41" s="18">
        <f>SUM(D32:D40)</f>
        <v>318172.88</v>
      </c>
      <c r="E41" s="18">
        <f>SUM(E32:E40)</f>
        <v>375138.32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I17" sqref="I1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8.4033613445378148E-3</v>
      </c>
      <c r="I15" s="6">
        <v>35000</v>
      </c>
      <c r="J15" s="7">
        <v>42350</v>
      </c>
      <c r="K15" s="21">
        <f t="shared" si="3"/>
        <v>0.27375530219094735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1.5873015873015872E-2</v>
      </c>
      <c r="N19" s="69">
        <v>11966.24</v>
      </c>
      <c r="O19" s="7">
        <v>14479.15</v>
      </c>
      <c r="P19" s="21">
        <f t="shared" si="5"/>
        <v>0.37931078746712926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118</v>
      </c>
      <c r="H20" s="66">
        <f t="shared" si="2"/>
        <v>0.99159663865546221</v>
      </c>
      <c r="I20" s="69">
        <v>95089.65</v>
      </c>
      <c r="J20" s="70">
        <v>112350.2</v>
      </c>
      <c r="K20" s="67">
        <f t="shared" si="3"/>
        <v>0.72624469780905254</v>
      </c>
      <c r="L20" s="68">
        <v>62</v>
      </c>
      <c r="M20" s="66">
        <f t="shared" si="4"/>
        <v>0.98412698412698407</v>
      </c>
      <c r="N20" s="69">
        <v>19581.060000000001</v>
      </c>
      <c r="O20" s="70">
        <v>23693.11</v>
      </c>
      <c r="P20" s="67">
        <f t="shared" si="5"/>
        <v>0.62068921253287068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119</v>
      </c>
      <c r="H22" s="17">
        <f t="shared" si="22"/>
        <v>1</v>
      </c>
      <c r="I22" s="18">
        <f t="shared" si="22"/>
        <v>130089.65</v>
      </c>
      <c r="J22" s="18">
        <f t="shared" si="22"/>
        <v>154700.20000000001</v>
      </c>
      <c r="K22" s="19">
        <f t="shared" si="22"/>
        <v>0.99999999999999989</v>
      </c>
      <c r="L22" s="16">
        <f t="shared" si="22"/>
        <v>63</v>
      </c>
      <c r="M22" s="17">
        <f t="shared" si="22"/>
        <v>1</v>
      </c>
      <c r="N22" s="18">
        <f t="shared" si="22"/>
        <v>31547.300000000003</v>
      </c>
      <c r="O22" s="18">
        <f t="shared" si="22"/>
        <v>38172.26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135" t="s">
        <v>3</v>
      </c>
      <c r="K32" s="136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119</v>
      </c>
      <c r="M33" s="8">
        <f t="shared" si="28"/>
        <v>0.65384615384615385</v>
      </c>
      <c r="N33" s="61">
        <f>I22</f>
        <v>130089.65</v>
      </c>
      <c r="O33" s="61">
        <f>J22</f>
        <v>154700.20000000001</v>
      </c>
      <c r="P33" s="59">
        <f t="shared" si="29"/>
        <v>0.80208548177381045</v>
      </c>
    </row>
    <row r="34" spans="1:33" ht="30" customHeight="1" x14ac:dyDescent="0.3">
      <c r="A34" s="43" t="s">
        <v>19</v>
      </c>
      <c r="B34" s="12">
        <f t="shared" si="23"/>
        <v>1</v>
      </c>
      <c r="C34" s="8">
        <f t="shared" si="24"/>
        <v>5.4945054945054949E-3</v>
      </c>
      <c r="D34" s="13">
        <f t="shared" si="25"/>
        <v>35000</v>
      </c>
      <c r="E34" s="14">
        <f t="shared" si="26"/>
        <v>42350</v>
      </c>
      <c r="F34" s="21">
        <f t="shared" si="27"/>
        <v>0.21957515344596115</v>
      </c>
      <c r="G34" s="25"/>
      <c r="J34" s="131" t="s">
        <v>2</v>
      </c>
      <c r="K34" s="132"/>
      <c r="L34" s="60">
        <f>L22</f>
        <v>63</v>
      </c>
      <c r="M34" s="8">
        <f t="shared" si="28"/>
        <v>0.34615384615384615</v>
      </c>
      <c r="N34" s="61">
        <f>N22</f>
        <v>31547.300000000003</v>
      </c>
      <c r="O34" s="61">
        <f>O22</f>
        <v>38172.26</v>
      </c>
      <c r="P34" s="59">
        <f t="shared" si="29"/>
        <v>0.19791451822618947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4</v>
      </c>
      <c r="K37" s="132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1</v>
      </c>
      <c r="C38" s="8">
        <f t="shared" si="24"/>
        <v>5.4945054945054949E-3</v>
      </c>
      <c r="D38" s="13">
        <f t="shared" si="25"/>
        <v>11966.24</v>
      </c>
      <c r="E38" s="23">
        <f t="shared" si="26"/>
        <v>14479.15</v>
      </c>
      <c r="F38" s="21">
        <f t="shared" si="27"/>
        <v>7.5071111759553444E-2</v>
      </c>
      <c r="G38" s="25"/>
      <c r="J38" s="133" t="s">
        <v>0</v>
      </c>
      <c r="K38" s="134"/>
      <c r="L38" s="84">
        <f>SUM(L32:L37)</f>
        <v>182</v>
      </c>
      <c r="M38" s="17">
        <f>SUM(M32:M37)</f>
        <v>1</v>
      </c>
      <c r="N38" s="85">
        <f>SUM(N32:N37)</f>
        <v>161636.95000000001</v>
      </c>
      <c r="O38" s="86">
        <f>SUM(O32:O37)</f>
        <v>192872.46000000002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180</v>
      </c>
      <c r="C39" s="8">
        <f t="shared" si="24"/>
        <v>0.98901098901098905</v>
      </c>
      <c r="D39" s="13">
        <f t="shared" si="25"/>
        <v>114670.70999999999</v>
      </c>
      <c r="E39" s="23">
        <f t="shared" si="26"/>
        <v>136043.31</v>
      </c>
      <c r="F39" s="21">
        <f t="shared" si="27"/>
        <v>0.70535373479448549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182</v>
      </c>
      <c r="C41" s="17">
        <f>SUM(C32:C40)</f>
        <v>1</v>
      </c>
      <c r="D41" s="18">
        <f>SUM(D32:D40)</f>
        <v>161636.94999999998</v>
      </c>
      <c r="E41" s="18">
        <f>SUM(E32:E40)</f>
        <v>192872.46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5" zoomScale="85" zoomScaleNormal="85" workbookViewId="0">
      <selection activeCell="E39" sqref="E3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>
        <v>1</v>
      </c>
      <c r="M13" s="20">
        <f t="shared" ref="M13:M20" si="4">IF(L13,L13/$L$22,"")</f>
        <v>2.1276595744680851E-2</v>
      </c>
      <c r="N13" s="4">
        <v>67850</v>
      </c>
      <c r="O13" s="88">
        <v>82098.5</v>
      </c>
      <c r="P13" s="21">
        <f t="shared" ref="P13:P20" si="5">IF(O13,O13/$O$22,"")</f>
        <v>0.82710124831101017</v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1.282051282051282E-2</v>
      </c>
      <c r="I15" s="6">
        <v>37983.25</v>
      </c>
      <c r="J15" s="7">
        <v>45959.73</v>
      </c>
      <c r="K15" s="21">
        <f t="shared" si="3"/>
        <v>0.31595110813490201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154</v>
      </c>
      <c r="H20" s="66">
        <f t="shared" si="2"/>
        <v>0.98717948717948723</v>
      </c>
      <c r="I20" s="69">
        <v>83287.66</v>
      </c>
      <c r="J20" s="70">
        <v>99504.960000000006</v>
      </c>
      <c r="K20" s="67">
        <f t="shared" si="3"/>
        <v>0.68404889186509799</v>
      </c>
      <c r="L20" s="68">
        <v>46</v>
      </c>
      <c r="M20" s="66">
        <f t="shared" si="4"/>
        <v>0.97872340425531912</v>
      </c>
      <c r="N20" s="69">
        <v>14336.47</v>
      </c>
      <c r="O20" s="70">
        <v>17162.02</v>
      </c>
      <c r="P20" s="67">
        <f t="shared" si="5"/>
        <v>0.17289875168898974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156</v>
      </c>
      <c r="H22" s="17">
        <f t="shared" si="22"/>
        <v>1</v>
      </c>
      <c r="I22" s="18">
        <f t="shared" si="22"/>
        <v>121270.91</v>
      </c>
      <c r="J22" s="18">
        <f t="shared" si="22"/>
        <v>145464.69</v>
      </c>
      <c r="K22" s="19">
        <f t="shared" si="22"/>
        <v>1</v>
      </c>
      <c r="L22" s="16">
        <f t="shared" si="22"/>
        <v>47</v>
      </c>
      <c r="M22" s="17">
        <f t="shared" si="22"/>
        <v>1</v>
      </c>
      <c r="N22" s="18">
        <f t="shared" si="22"/>
        <v>82186.47</v>
      </c>
      <c r="O22" s="18">
        <f t="shared" si="22"/>
        <v>99260.52</v>
      </c>
      <c r="P22" s="19">
        <f t="shared" si="22"/>
        <v>0.99999999999999989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1</v>
      </c>
      <c r="C32" s="8">
        <f t="shared" ref="C32:C39" si="24">IF(B32,B32/$B$41,"")</f>
        <v>4.9261083743842365E-3</v>
      </c>
      <c r="D32" s="10">
        <f t="shared" ref="D32:D40" si="25">D13+I13+N13+S13+AC13+X13</f>
        <v>67850</v>
      </c>
      <c r="E32" s="11">
        <f t="shared" ref="E32:E40" si="26">E13+J13+O13+T13+AD13+Y13</f>
        <v>82098.5</v>
      </c>
      <c r="F32" s="21">
        <f t="shared" ref="F32:F39" si="27">IF(E32,E32/$E$41,"")</f>
        <v>0.33547218122726297</v>
      </c>
      <c r="J32" s="135" t="s">
        <v>3</v>
      </c>
      <c r="K32" s="136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156</v>
      </c>
      <c r="M33" s="8">
        <f>IF(L33,L33/$L$38,"")</f>
        <v>0.76847290640394084</v>
      </c>
      <c r="N33" s="61">
        <f>I22</f>
        <v>121270.91</v>
      </c>
      <c r="O33" s="61">
        <f>J22</f>
        <v>145464.69</v>
      </c>
      <c r="P33" s="59">
        <f>IF(O33,O33/$O$38,"")</f>
        <v>0.5944001028745669</v>
      </c>
    </row>
    <row r="34" spans="1:33" ht="30" customHeight="1" x14ac:dyDescent="0.25">
      <c r="A34" s="43" t="s">
        <v>19</v>
      </c>
      <c r="B34" s="12">
        <f t="shared" si="23"/>
        <v>2</v>
      </c>
      <c r="C34" s="8">
        <f t="shared" si="24"/>
        <v>9.852216748768473E-3</v>
      </c>
      <c r="D34" s="13">
        <f t="shared" si="25"/>
        <v>37983.25</v>
      </c>
      <c r="E34" s="14">
        <f t="shared" si="26"/>
        <v>45959.73</v>
      </c>
      <c r="F34" s="21">
        <f t="shared" si="27"/>
        <v>0.18780137117871917</v>
      </c>
      <c r="G34" s="25"/>
      <c r="J34" s="131" t="s">
        <v>2</v>
      </c>
      <c r="K34" s="132"/>
      <c r="L34" s="60">
        <f>L22</f>
        <v>47</v>
      </c>
      <c r="M34" s="8">
        <f>IF(L34,L34/$L$38,"")</f>
        <v>0.23152709359605911</v>
      </c>
      <c r="N34" s="61">
        <f>N22</f>
        <v>82186.47</v>
      </c>
      <c r="O34" s="61">
        <f>O22</f>
        <v>99260.52</v>
      </c>
      <c r="P34" s="59">
        <f>IF(O34,O34/$O$38,"")</f>
        <v>0.40559989712543304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4</v>
      </c>
      <c r="K37" s="132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3" t="s">
        <v>0</v>
      </c>
      <c r="K38" s="134"/>
      <c r="L38" s="84">
        <f>SUM(L32:L37)</f>
        <v>203</v>
      </c>
      <c r="M38" s="17">
        <f>SUM(M32:M37)</f>
        <v>1</v>
      </c>
      <c r="N38" s="85">
        <f>SUM(N32:N37)</f>
        <v>203457.38</v>
      </c>
      <c r="O38" s="86">
        <f>SUM(O32:O37)</f>
        <v>244725.21000000002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200</v>
      </c>
      <c r="C39" s="8">
        <f t="shared" si="24"/>
        <v>0.98522167487684731</v>
      </c>
      <c r="D39" s="13">
        <f t="shared" si="25"/>
        <v>97624.13</v>
      </c>
      <c r="E39" s="23">
        <f t="shared" si="26"/>
        <v>116666.98000000001</v>
      </c>
      <c r="F39" s="21">
        <f t="shared" si="27"/>
        <v>0.47672644759401778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203</v>
      </c>
      <c r="C41" s="17">
        <f>SUM(C32:C40)</f>
        <v>1</v>
      </c>
      <c r="D41" s="18">
        <f>SUM(D32:D40)</f>
        <v>203457.38</v>
      </c>
      <c r="E41" s="18">
        <f>SUM(E32:E40)</f>
        <v>244725.21000000002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0" si="2">IF(G13,G13/$G$22,"")</f>
        <v>6.4516129032258064E-3</v>
      </c>
      <c r="I13" s="4">
        <v>57515</v>
      </c>
      <c r="J13" s="5">
        <v>69593.149999999994</v>
      </c>
      <c r="K13" s="21">
        <f t="shared" ref="K13:K20" si="3">IF(J13,J13/$J$22,"")</f>
        <v>0.22589946945079245</v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1</v>
      </c>
      <c r="D15" s="6">
        <v>44992.5</v>
      </c>
      <c r="E15" s="7">
        <v>54440.93</v>
      </c>
      <c r="F15" s="21">
        <f t="shared" si="1"/>
        <v>1</v>
      </c>
      <c r="G15" s="2">
        <v>1</v>
      </c>
      <c r="H15" s="20">
        <f t="shared" si="2"/>
        <v>6.4516129032258064E-3</v>
      </c>
      <c r="I15" s="6">
        <v>35000</v>
      </c>
      <c r="J15" s="88">
        <v>42350</v>
      </c>
      <c r="K15" s="21">
        <f t="shared" si="3"/>
        <v>0.1374681636230155</v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153</v>
      </c>
      <c r="H20" s="66">
        <f t="shared" si="2"/>
        <v>0.98709677419354835</v>
      </c>
      <c r="I20" s="69">
        <v>164220.39000000001</v>
      </c>
      <c r="J20" s="70">
        <v>196128.18</v>
      </c>
      <c r="K20" s="67">
        <f t="shared" si="3"/>
        <v>0.63663236692619207</v>
      </c>
      <c r="L20" s="68">
        <v>59</v>
      </c>
      <c r="M20" s="66">
        <f>IF(L20,L20/$L$22,"")</f>
        <v>1</v>
      </c>
      <c r="N20" s="69">
        <v>34196.51</v>
      </c>
      <c r="O20" s="70">
        <v>41377.769999999997</v>
      </c>
      <c r="P20" s="67">
        <f>IF(O20,O20/$O$22,"")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0">SUM(B13:B21)</f>
        <v>1</v>
      </c>
      <c r="C22" s="17">
        <f t="shared" si="20"/>
        <v>1</v>
      </c>
      <c r="D22" s="18">
        <f t="shared" si="20"/>
        <v>44992.5</v>
      </c>
      <c r="E22" s="18">
        <f t="shared" si="20"/>
        <v>54440.93</v>
      </c>
      <c r="F22" s="19">
        <f t="shared" si="20"/>
        <v>1</v>
      </c>
      <c r="G22" s="16">
        <f t="shared" si="20"/>
        <v>155</v>
      </c>
      <c r="H22" s="17">
        <f t="shared" si="20"/>
        <v>1</v>
      </c>
      <c r="I22" s="18">
        <f t="shared" si="20"/>
        <v>256735.39</v>
      </c>
      <c r="J22" s="18">
        <f t="shared" si="20"/>
        <v>308071.32999999996</v>
      </c>
      <c r="K22" s="19">
        <f t="shared" si="20"/>
        <v>1</v>
      </c>
      <c r="L22" s="16">
        <f t="shared" si="20"/>
        <v>59</v>
      </c>
      <c r="M22" s="17">
        <f t="shared" si="20"/>
        <v>1</v>
      </c>
      <c r="N22" s="18">
        <f t="shared" si="20"/>
        <v>34196.51</v>
      </c>
      <c r="O22" s="18">
        <f t="shared" si="20"/>
        <v>41377.769999999997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1">B13+G13+L13+Q13+AA13+V13</f>
        <v>1</v>
      </c>
      <c r="C32" s="8">
        <f t="shared" ref="C32:C40" si="22">IF(B32,B32/$B$41,"")</f>
        <v>4.6511627906976744E-3</v>
      </c>
      <c r="D32" s="10">
        <f t="shared" ref="D32:D40" si="23">D13+I13+N13+S13+AC13+X13</f>
        <v>57515</v>
      </c>
      <c r="E32" s="11">
        <f t="shared" ref="E32:E40" si="24">E13+J13+O13+T13+AD13+Y13</f>
        <v>69593.149999999994</v>
      </c>
      <c r="F32" s="21">
        <f t="shared" ref="F32:F40" si="25">IF(E32,E32/$E$41,"")</f>
        <v>0.17230717480201233</v>
      </c>
      <c r="J32" s="135" t="s">
        <v>3</v>
      </c>
      <c r="K32" s="136"/>
      <c r="L32" s="57">
        <f>B22</f>
        <v>1</v>
      </c>
      <c r="M32" s="8">
        <f t="shared" ref="M32:M37" si="26">IF(L32,L32/$L$38,"")</f>
        <v>4.6511627906976744E-3</v>
      </c>
      <c r="N32" s="58">
        <f>D22</f>
        <v>44992.5</v>
      </c>
      <c r="O32" s="58">
        <f>E22</f>
        <v>54440.93</v>
      </c>
      <c r="P32" s="59">
        <f t="shared" ref="P32:P37" si="27">IF(O32,O32/$O$38,"")</f>
        <v>0.1347914678656465</v>
      </c>
    </row>
    <row r="33" spans="1:33" s="25" customFormat="1" ht="30" customHeight="1" x14ac:dyDescent="0.25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1" t="s">
        <v>1</v>
      </c>
      <c r="K33" s="132"/>
      <c r="L33" s="60">
        <f>G22</f>
        <v>155</v>
      </c>
      <c r="M33" s="8">
        <f t="shared" si="26"/>
        <v>0.72093023255813948</v>
      </c>
      <c r="N33" s="61">
        <f>I22</f>
        <v>256735.39</v>
      </c>
      <c r="O33" s="61">
        <f>J22</f>
        <v>308071.32999999996</v>
      </c>
      <c r="P33" s="59">
        <f t="shared" si="27"/>
        <v>0.76276042268238209</v>
      </c>
    </row>
    <row r="34" spans="1:33" ht="30" customHeight="1" x14ac:dyDescent="0.25">
      <c r="A34" s="43" t="s">
        <v>19</v>
      </c>
      <c r="B34" s="12">
        <f t="shared" si="21"/>
        <v>2</v>
      </c>
      <c r="C34" s="8">
        <f t="shared" si="22"/>
        <v>9.3023255813953487E-3</v>
      </c>
      <c r="D34" s="13">
        <f t="shared" si="23"/>
        <v>79992.5</v>
      </c>
      <c r="E34" s="14">
        <f t="shared" si="24"/>
        <v>96790.93</v>
      </c>
      <c r="F34" s="21">
        <f t="shared" si="25"/>
        <v>0.23964674245610865</v>
      </c>
      <c r="G34" s="25"/>
      <c r="J34" s="131" t="s">
        <v>2</v>
      </c>
      <c r="K34" s="132"/>
      <c r="L34" s="60">
        <f>L22</f>
        <v>59</v>
      </c>
      <c r="M34" s="8">
        <f t="shared" si="26"/>
        <v>0.2744186046511628</v>
      </c>
      <c r="N34" s="61">
        <f>N22</f>
        <v>34196.51</v>
      </c>
      <c r="O34" s="61">
        <f>O22</f>
        <v>41377.769999999997</v>
      </c>
      <c r="P34" s="59">
        <f t="shared" si="27"/>
        <v>0.10244810945197137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1" t="s">
        <v>33</v>
      </c>
      <c r="K35" s="132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1" t="s">
        <v>5</v>
      </c>
      <c r="K36" s="132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1" t="s">
        <v>4</v>
      </c>
      <c r="K37" s="132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3" t="s">
        <v>0</v>
      </c>
      <c r="K38" s="134"/>
      <c r="L38" s="84">
        <f>SUM(L32:L37)</f>
        <v>215</v>
      </c>
      <c r="M38" s="17">
        <f>SUM(M32:M37)</f>
        <v>1</v>
      </c>
      <c r="N38" s="85">
        <f>SUM(N32:N37)</f>
        <v>335924.4</v>
      </c>
      <c r="O38" s="86">
        <f>SUM(O32:O37)</f>
        <v>403890.02999999997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1"/>
        <v>212</v>
      </c>
      <c r="C39" s="8">
        <f t="shared" si="22"/>
        <v>0.98604651162790702</v>
      </c>
      <c r="D39" s="13">
        <f t="shared" si="23"/>
        <v>198416.90000000002</v>
      </c>
      <c r="E39" s="23">
        <f t="shared" si="24"/>
        <v>237505.94999999998</v>
      </c>
      <c r="F39" s="21">
        <f t="shared" si="25"/>
        <v>0.58804608274187897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215</v>
      </c>
      <c r="C41" s="17">
        <f>SUM(C32:C40)</f>
        <v>1</v>
      </c>
      <c r="D41" s="18">
        <f>SUM(D32:D40)</f>
        <v>335924.4</v>
      </c>
      <c r="E41" s="18">
        <f>SUM(E32:E40)</f>
        <v>403890.02999999997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zoomScale="85" zoomScaleNormal="85" workbookViewId="0">
      <selection activeCell="G7" sqref="G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5">
      <c r="A11" s="158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5" t="s">
        <v>4</v>
      </c>
      <c r="W11" s="126"/>
      <c r="X11" s="126"/>
      <c r="Y11" s="126"/>
      <c r="Z11" s="127"/>
      <c r="AA11" s="128" t="s">
        <v>5</v>
      </c>
      <c r="AB11" s="129"/>
      <c r="AC11" s="129"/>
      <c r="AD11" s="129"/>
      <c r="AE11" s="130"/>
    </row>
    <row r="12" spans="1:31" ht="39" customHeight="1" thickBot="1" x14ac:dyDescent="0.35">
      <c r="A12" s="15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1</v>
      </c>
      <c r="H13" s="20">
        <f t="shared" ref="H13:H21" si="2">IF(G13,G13/$G$22,"")</f>
        <v>1.6949152542372881E-3</v>
      </c>
      <c r="I13" s="10">
        <f>'1T'!I13+'2T'!I13+'3T'!I13+'4T'!I13</f>
        <v>57515</v>
      </c>
      <c r="J13" s="10">
        <f>'1T'!J13+'2T'!J13+'3T'!J13+'4T'!J13</f>
        <v>69593.149999999994</v>
      </c>
      <c r="K13" s="21">
        <f t="shared" ref="K13:K21" si="3">IF(J13,J13/$J$22,"")</f>
        <v>7.7149699183004031E-2</v>
      </c>
      <c r="L13" s="9">
        <f>'1T'!L13+'2T'!L13+'3T'!L13+'4T'!L13</f>
        <v>2</v>
      </c>
      <c r="M13" s="20">
        <f t="shared" ref="M13:M21" si="4">IF(L13,L13/$L$22,"")</f>
        <v>8.130081300813009E-3</v>
      </c>
      <c r="N13" s="10">
        <f>'1T'!N13+'2T'!N13+'3T'!N13+'4T'!N13</f>
        <v>115404.08</v>
      </c>
      <c r="O13" s="10">
        <f>'1T'!O13+'2T'!O13+'3T'!O13+'4T'!O13</f>
        <v>139638.94</v>
      </c>
      <c r="P13" s="21">
        <f t="shared" ref="P13:P21" si="5">IF(O13,O13/$O$22,"")</f>
        <v>0.53680099774087486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1</v>
      </c>
      <c r="C15" s="20">
        <f t="shared" si="0"/>
        <v>1</v>
      </c>
      <c r="D15" s="13">
        <f>'1T'!D15+'2T'!D15+'3T'!D15+'4T'!D15</f>
        <v>44992.5</v>
      </c>
      <c r="E15" s="13">
        <f>'1T'!E15+'2T'!E15+'3T'!E15+'4T'!E15</f>
        <v>54440.93</v>
      </c>
      <c r="F15" s="21">
        <f t="shared" si="1"/>
        <v>1</v>
      </c>
      <c r="G15" s="9">
        <f>'1T'!G15+'2T'!G15+'3T'!G15+'4T'!G15</f>
        <v>8</v>
      </c>
      <c r="H15" s="20">
        <f t="shared" si="2"/>
        <v>1.3559322033898305E-2</v>
      </c>
      <c r="I15" s="13">
        <f>'1T'!I15+'2T'!I15+'3T'!I15+'4T'!I15</f>
        <v>214423.56</v>
      </c>
      <c r="J15" s="13">
        <f>'1T'!J15+'2T'!J15+'3T'!J15+'4T'!J15</f>
        <v>255602.51</v>
      </c>
      <c r="K15" s="21">
        <f t="shared" si="3"/>
        <v>0.28335628947562774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1</v>
      </c>
      <c r="M19" s="20">
        <f t="shared" si="4"/>
        <v>4.0650406504065045E-3</v>
      </c>
      <c r="N19" s="13">
        <f>'1T'!N19+'2T'!N19+'3T'!N19+'4T'!N19</f>
        <v>11966.24</v>
      </c>
      <c r="O19" s="13">
        <f>'1T'!O19+'2T'!O19+'3T'!O19+'4T'!O19</f>
        <v>14479.15</v>
      </c>
      <c r="P19" s="21">
        <f t="shared" si="5"/>
        <v>5.5660850522352777E-2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581</v>
      </c>
      <c r="H20" s="20">
        <f t="shared" si="2"/>
        <v>0.98474576271186443</v>
      </c>
      <c r="I20" s="13">
        <f>'1T'!I20+'2T'!I20+'3T'!I20+'4T'!I20</f>
        <v>487122.74</v>
      </c>
      <c r="J20" s="13">
        <f>'1T'!J20+'2T'!J20+'3T'!J20+'4T'!J20</f>
        <v>576857.76</v>
      </c>
      <c r="K20" s="21">
        <f t="shared" si="3"/>
        <v>0.63949401134136818</v>
      </c>
      <c r="L20" s="9">
        <f>'1T'!L20+'2T'!L20+'3T'!L20+'4T'!L20</f>
        <v>243</v>
      </c>
      <c r="M20" s="20">
        <f t="shared" si="4"/>
        <v>0.98780487804878048</v>
      </c>
      <c r="N20" s="13">
        <f>'1T'!N20+'2T'!N20+'3T'!N20+'4T'!N20</f>
        <v>87767.49</v>
      </c>
      <c r="O20" s="13">
        <f>'1T'!O20+'2T'!O20+'3T'!O20+'4T'!O20</f>
        <v>106013.57999999999</v>
      </c>
      <c r="P20" s="21">
        <f t="shared" si="5"/>
        <v>0.40753815173677238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1</v>
      </c>
      <c r="C22" s="17">
        <f t="shared" si="12"/>
        <v>1</v>
      </c>
      <c r="D22" s="18">
        <f t="shared" si="12"/>
        <v>44992.5</v>
      </c>
      <c r="E22" s="18">
        <f t="shared" si="12"/>
        <v>54440.93</v>
      </c>
      <c r="F22" s="19">
        <f t="shared" si="12"/>
        <v>1</v>
      </c>
      <c r="G22" s="16">
        <f t="shared" si="12"/>
        <v>590</v>
      </c>
      <c r="H22" s="17">
        <f t="shared" si="12"/>
        <v>1</v>
      </c>
      <c r="I22" s="18">
        <f t="shared" si="12"/>
        <v>759061.3</v>
      </c>
      <c r="J22" s="18">
        <f t="shared" si="12"/>
        <v>902053.42</v>
      </c>
      <c r="K22" s="19">
        <f t="shared" si="12"/>
        <v>1</v>
      </c>
      <c r="L22" s="16">
        <f t="shared" si="12"/>
        <v>246</v>
      </c>
      <c r="M22" s="17">
        <f t="shared" si="12"/>
        <v>1</v>
      </c>
      <c r="N22" s="18">
        <f t="shared" si="12"/>
        <v>215137.81</v>
      </c>
      <c r="O22" s="18">
        <f t="shared" si="12"/>
        <v>260131.66999999998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" customHeight="1" x14ac:dyDescent="0.3">
      <c r="B23" s="26"/>
      <c r="H23" s="26"/>
      <c r="N23" s="26"/>
    </row>
    <row r="24" spans="1:31" s="48" customFormat="1" ht="48" customHeight="1" x14ac:dyDescent="0.3">
      <c r="A24" s="112" t="s">
        <v>50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65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5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37" t="s">
        <v>10</v>
      </c>
      <c r="B28" s="140" t="s">
        <v>17</v>
      </c>
      <c r="C28" s="141"/>
      <c r="D28" s="141"/>
      <c r="E28" s="141"/>
      <c r="F28" s="142"/>
      <c r="G28" s="25"/>
      <c r="H28" s="54"/>
      <c r="I28" s="54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38"/>
      <c r="B29" s="143"/>
      <c r="C29" s="144"/>
      <c r="D29" s="144"/>
      <c r="E29" s="144"/>
      <c r="F29" s="145"/>
      <c r="G29" s="25"/>
      <c r="J29" s="148"/>
      <c r="K29" s="149"/>
      <c r="L29" s="152"/>
      <c r="M29" s="153"/>
      <c r="N29" s="153"/>
      <c r="O29" s="153"/>
      <c r="P29" s="154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" customHeight="1" thickBot="1" x14ac:dyDescent="0.35">
      <c r="A30" s="139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0"/>
      <c r="K30" s="151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x14ac:dyDescent="0.3">
      <c r="A31" s="41" t="s">
        <v>25</v>
      </c>
      <c r="B31" s="9">
        <f t="shared" ref="B31:B38" si="13">B13+G13+L13+Q13+V13+AA13</f>
        <v>3</v>
      </c>
      <c r="C31" s="8">
        <f t="shared" ref="C31:C37" si="14">IF(B31,B31/$B$40,"")</f>
        <v>3.5842293906810036E-3</v>
      </c>
      <c r="D31" s="10">
        <f t="shared" ref="D31:E38" si="15">D13+I13+N13+S13+X13+AC13</f>
        <v>172919.08000000002</v>
      </c>
      <c r="E31" s="11">
        <f t="shared" si="15"/>
        <v>209232.09</v>
      </c>
      <c r="F31" s="21">
        <f t="shared" ref="F31:F37" si="16">IF(E31,E31/$E$40,"")</f>
        <v>0.17197732627812776</v>
      </c>
      <c r="J31" s="135" t="s">
        <v>3</v>
      </c>
      <c r="K31" s="136"/>
      <c r="L31" s="57">
        <f>B22</f>
        <v>1</v>
      </c>
      <c r="M31" s="8">
        <f t="shared" ref="M31:M36" si="17">IF(L31,L31/$L$37,"")</f>
        <v>1.1947431302270011E-3</v>
      </c>
      <c r="N31" s="58">
        <f>D22</f>
        <v>44992.5</v>
      </c>
      <c r="O31" s="58">
        <f>E22</f>
        <v>54440.93</v>
      </c>
      <c r="P31" s="59">
        <f t="shared" ref="P31:P36" si="18">IF(O31,O31/$O$37,"")</f>
        <v>4.4747464796125271E-2</v>
      </c>
    </row>
    <row r="32" spans="1:31" s="25" customFormat="1" ht="30" customHeight="1" x14ac:dyDescent="0.3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1" t="s">
        <v>1</v>
      </c>
      <c r="K32" s="132"/>
      <c r="L32" s="60">
        <f>G22</f>
        <v>590</v>
      </c>
      <c r="M32" s="8">
        <f t="shared" si="17"/>
        <v>0.70489844683393066</v>
      </c>
      <c r="N32" s="61">
        <f>I22</f>
        <v>759061.3</v>
      </c>
      <c r="O32" s="61">
        <f>J22</f>
        <v>902053.42</v>
      </c>
      <c r="P32" s="59">
        <f t="shared" si="18"/>
        <v>0.74143854000426523</v>
      </c>
    </row>
    <row r="33" spans="1:33" s="25" customFormat="1" ht="30" customHeight="1" x14ac:dyDescent="0.3">
      <c r="A33" s="43" t="s">
        <v>19</v>
      </c>
      <c r="B33" s="12">
        <f t="shared" si="13"/>
        <v>9</v>
      </c>
      <c r="C33" s="8">
        <f t="shared" si="14"/>
        <v>1.0752688172043012E-2</v>
      </c>
      <c r="D33" s="13">
        <f t="shared" si="15"/>
        <v>259416.06</v>
      </c>
      <c r="E33" s="14">
        <f t="shared" si="15"/>
        <v>310043.44</v>
      </c>
      <c r="F33" s="21">
        <f t="shared" si="16"/>
        <v>0.25483873836596066</v>
      </c>
      <c r="J33" s="131" t="s">
        <v>2</v>
      </c>
      <c r="K33" s="132"/>
      <c r="L33" s="60">
        <f>L22</f>
        <v>246</v>
      </c>
      <c r="M33" s="8">
        <f t="shared" si="17"/>
        <v>0.29390681003584229</v>
      </c>
      <c r="N33" s="61">
        <f>N22</f>
        <v>215137.81</v>
      </c>
      <c r="O33" s="61">
        <f>O22</f>
        <v>260131.66999999998</v>
      </c>
      <c r="P33" s="59">
        <f t="shared" si="18"/>
        <v>0.21381399519960947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1" t="s">
        <v>33</v>
      </c>
      <c r="K34" s="132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1" t="s">
        <v>5</v>
      </c>
      <c r="K35" s="132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131" t="s">
        <v>4</v>
      </c>
      <c r="K36" s="132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1</v>
      </c>
      <c r="C37" s="8">
        <f t="shared" si="14"/>
        <v>1.1947431302270011E-3</v>
      </c>
      <c r="D37" s="13">
        <f t="shared" si="15"/>
        <v>11966.24</v>
      </c>
      <c r="E37" s="23">
        <f t="shared" si="15"/>
        <v>14479.15</v>
      </c>
      <c r="F37" s="21">
        <f t="shared" si="16"/>
        <v>1.1901068826392518E-2</v>
      </c>
      <c r="G37" s="25"/>
      <c r="H37" s="25"/>
      <c r="I37" s="25"/>
      <c r="J37" s="133" t="s">
        <v>0</v>
      </c>
      <c r="K37" s="134"/>
      <c r="L37" s="84">
        <f>SUM(L31:L36)</f>
        <v>837</v>
      </c>
      <c r="M37" s="17">
        <f>SUM(M31:M36)</f>
        <v>1</v>
      </c>
      <c r="N37" s="85">
        <f>SUM(N31:N36)</f>
        <v>1019191.6100000001</v>
      </c>
      <c r="O37" s="86">
        <f>SUM(O31:O36)</f>
        <v>1216626.02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824</v>
      </c>
      <c r="C38" s="8">
        <f>IF(B38,B38/$B$40,"")</f>
        <v>0.98446833930704902</v>
      </c>
      <c r="D38" s="13">
        <f t="shared" si="15"/>
        <v>574890.23</v>
      </c>
      <c r="E38" s="23">
        <f t="shared" si="15"/>
        <v>682871.34</v>
      </c>
      <c r="F38" s="21">
        <f>IF(E38,E38/$E$40,"")</f>
        <v>0.56128286652951909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837</v>
      </c>
      <c r="C40" s="17">
        <f>SUM(C31:C39)</f>
        <v>1</v>
      </c>
      <c r="D40" s="18">
        <f>SUM(D31:D39)</f>
        <v>1019191.61</v>
      </c>
      <c r="E40" s="18">
        <f>SUM(E31:E39)</f>
        <v>1216626.02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2020-01-17T10:08:44Z</dcterms:modified>
</cp:coreProperties>
</file>