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507" yWindow="-13" windowWidth="11546" windowHeight="9661" tabRatio="700" activeTab="4"/>
  </bookViews>
  <sheets>
    <sheet name="CONTRACTACIO 1r TR 2020" sheetId="1" r:id="rId1"/>
    <sheet name="CONTRACTACIO 2n TR 2020" sheetId="4" r:id="rId2"/>
    <sheet name="CONTRACTACIO 3r TR 2020" sheetId="5" r:id="rId3"/>
    <sheet name="CONTRACTACIO 4t TR 2020" sheetId="6" r:id="rId4"/>
    <sheet name="2020 - CONTRACTACIÓ ANUAL" sheetId="7" r:id="rId5"/>
  </sheets>
  <definedNames>
    <definedName name="_xlnm.Print_Area" localSheetId="4">'2020 - CONTRACTACIÓ ANUAL'!$A$1:$AE$49</definedName>
    <definedName name="_xlnm.Print_Area" localSheetId="0">'CONTRACTACIO 1r TR 2020'!$A$1:$AE$46</definedName>
    <definedName name="_xlnm.Print_Area" localSheetId="1">'CONTRACTACIO 2n TR 2020'!$A$1:$AE$46</definedName>
    <definedName name="_xlnm.Print_Area" localSheetId="2">'CONTRACTACIO 3r TR 2020'!$A$1:$AE$46</definedName>
    <definedName name="_xlnm.Print_Area" localSheetId="3">'CONTRACTACIO 4t TR 2020'!$A$1:$AE$46</definedName>
  </definedNames>
  <calcPr calcId="145621"/>
</workbook>
</file>

<file path=xl/calcChain.xml><?xml version="1.0" encoding="utf-8"?>
<calcChain xmlns="http://schemas.openxmlformats.org/spreadsheetml/2006/main">
  <c r="E44" i="6" l="1"/>
  <c r="D44" i="6"/>
  <c r="B44" i="6"/>
  <c r="E44" i="5"/>
  <c r="D44" i="5"/>
  <c r="B44" i="5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F23" i="6"/>
  <c r="C23" i="6"/>
  <c r="AE23" i="5"/>
  <c r="AB23" i="5"/>
  <c r="Z23" i="5"/>
  <c r="W23" i="5"/>
  <c r="U23" i="5"/>
  <c r="R23" i="5"/>
  <c r="P23" i="5"/>
  <c r="M23" i="5"/>
  <c r="F23" i="5"/>
  <c r="C23" i="5"/>
  <c r="AE23" i="4"/>
  <c r="AB23" i="4"/>
  <c r="Z23" i="4"/>
  <c r="W23" i="4"/>
  <c r="U23" i="4"/>
  <c r="R23" i="4"/>
  <c r="P23" i="4"/>
  <c r="M23" i="4"/>
  <c r="F23" i="4"/>
  <c r="C23" i="4"/>
  <c r="AE23" i="1"/>
  <c r="AB23" i="1"/>
  <c r="Z23" i="1"/>
  <c r="W23" i="1"/>
  <c r="U23" i="1"/>
  <c r="R23" i="1"/>
  <c r="P23" i="1"/>
  <c r="M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M23" i="7" s="1"/>
  <c r="J23" i="7"/>
  <c r="I23" i="7"/>
  <c r="G23" i="7"/>
  <c r="E23" i="7"/>
  <c r="D23" i="7"/>
  <c r="B23" i="7"/>
  <c r="E44" i="7" l="1"/>
  <c r="D44" i="7"/>
  <c r="B44" i="7"/>
  <c r="B8" i="7"/>
  <c r="B8" i="6"/>
  <c r="B8" i="5"/>
  <c r="B8" i="4"/>
  <c r="AD22" i="7" l="1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 l="1"/>
  <c r="D43" i="7"/>
  <c r="E43" i="7"/>
  <c r="C13" i="4"/>
  <c r="B25" i="1"/>
  <c r="B16" i="7"/>
  <c r="C16" i="7" s="1"/>
  <c r="D16" i="7"/>
  <c r="J24" i="7"/>
  <c r="E24" i="7"/>
  <c r="O24" i="7"/>
  <c r="T24" i="7"/>
  <c r="U24" i="7" s="1"/>
  <c r="Y24" i="7"/>
  <c r="Z24" i="7" s="1"/>
  <c r="AD24" i="7"/>
  <c r="AE24" i="7" s="1"/>
  <c r="E13" i="7"/>
  <c r="J13" i="7"/>
  <c r="O13" i="7"/>
  <c r="T13" i="7"/>
  <c r="Y13" i="7"/>
  <c r="Z13" i="7" s="1"/>
  <c r="AD13" i="7"/>
  <c r="E20" i="7"/>
  <c r="J20" i="7"/>
  <c r="O20" i="7"/>
  <c r="AD20" i="7"/>
  <c r="T20" i="7"/>
  <c r="Y20" i="7"/>
  <c r="E21" i="7"/>
  <c r="J21" i="7"/>
  <c r="O21" i="7"/>
  <c r="AD21" i="7"/>
  <c r="T21" i="7"/>
  <c r="Y21" i="7"/>
  <c r="J14" i="7"/>
  <c r="O14" i="7"/>
  <c r="E14" i="7"/>
  <c r="T14" i="7"/>
  <c r="U14" i="7" s="1"/>
  <c r="Y14" i="7"/>
  <c r="AD14" i="7"/>
  <c r="AE14" i="7" s="1"/>
  <c r="J15" i="7"/>
  <c r="O15" i="7"/>
  <c r="E15" i="7"/>
  <c r="T15" i="7"/>
  <c r="U15" i="7" s="1"/>
  <c r="Y15" i="7"/>
  <c r="Z15" i="7" s="1"/>
  <c r="AD15" i="7"/>
  <c r="AE15" i="7" s="1"/>
  <c r="J16" i="7"/>
  <c r="O16" i="7"/>
  <c r="E16" i="7"/>
  <c r="F16" i="7" s="1"/>
  <c r="T16" i="7"/>
  <c r="Y16" i="7"/>
  <c r="AD16" i="7"/>
  <c r="J17" i="7"/>
  <c r="K17" i="7" s="1"/>
  <c r="O17" i="7"/>
  <c r="E17" i="7"/>
  <c r="F17" i="7" s="1"/>
  <c r="T17" i="7"/>
  <c r="U17" i="7" s="1"/>
  <c r="Y17" i="7"/>
  <c r="Z17" i="7" s="1"/>
  <c r="AD17" i="7"/>
  <c r="J18" i="7"/>
  <c r="O18" i="7"/>
  <c r="AD18" i="7"/>
  <c r="E18" i="7"/>
  <c r="T18" i="7"/>
  <c r="Y18" i="7"/>
  <c r="Z18" i="7" s="1"/>
  <c r="J19" i="7"/>
  <c r="O19" i="7"/>
  <c r="AD19" i="7"/>
  <c r="E19" i="7"/>
  <c r="F19" i="7" s="1"/>
  <c r="T19" i="7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Q24" i="7"/>
  <c r="R24" i="7" s="1"/>
  <c r="V24" i="7"/>
  <c r="W24" i="7" s="1"/>
  <c r="AA24" i="7"/>
  <c r="AB24" i="7" s="1"/>
  <c r="G16" i="7"/>
  <c r="L16" i="7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B20" i="7"/>
  <c r="G20" i="7"/>
  <c r="L20" i="7"/>
  <c r="AA20" i="7"/>
  <c r="Q20" i="7"/>
  <c r="V20" i="7"/>
  <c r="B21" i="7"/>
  <c r="C21" i="7" s="1"/>
  <c r="G21" i="7"/>
  <c r="L21" i="7"/>
  <c r="AA21" i="7"/>
  <c r="Q21" i="7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R15" i="7" s="1"/>
  <c r="V15" i="7"/>
  <c r="W15" i="7" s="1"/>
  <c r="AA15" i="7"/>
  <c r="AB15" i="7" s="1"/>
  <c r="G17" i="7"/>
  <c r="H17" i="7" s="1"/>
  <c r="L17" i="7"/>
  <c r="M17" i="7" s="1"/>
  <c r="B17" i="7"/>
  <c r="C17" i="7" s="1"/>
  <c r="Q17" i="7"/>
  <c r="V17" i="7"/>
  <c r="W17" i="7" s="1"/>
  <c r="AA17" i="7"/>
  <c r="G18" i="7"/>
  <c r="L18" i="7"/>
  <c r="AA18" i="7"/>
  <c r="B18" i="7"/>
  <c r="Q18" i="7"/>
  <c r="V18" i="7"/>
  <c r="W18" i="7" s="1"/>
  <c r="G19" i="7"/>
  <c r="L19" i="7"/>
  <c r="AA19" i="7"/>
  <c r="B19" i="7"/>
  <c r="C19" i="7" s="1"/>
  <c r="Q19" i="7"/>
  <c r="V19" i="7"/>
  <c r="W19" i="7" s="1"/>
  <c r="J25" i="6"/>
  <c r="E25" i="6"/>
  <c r="F15" i="6" s="1"/>
  <c r="O25" i="6"/>
  <c r="O36" i="6" s="1"/>
  <c r="Y25" i="6"/>
  <c r="O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21" i="6" s="1"/>
  <c r="B25" i="6"/>
  <c r="L25" i="6"/>
  <c r="L36" i="6" s="1"/>
  <c r="V25" i="6"/>
  <c r="L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4" i="6"/>
  <c r="W13" i="6"/>
  <c r="W14" i="6"/>
  <c r="W15" i="6"/>
  <c r="W16" i="6"/>
  <c r="W17" i="6"/>
  <c r="W20" i="6"/>
  <c r="W21" i="6"/>
  <c r="W24" i="6"/>
  <c r="U14" i="6"/>
  <c r="U15" i="6"/>
  <c r="U17" i="6"/>
  <c r="U19" i="6"/>
  <c r="U24" i="6"/>
  <c r="R14" i="6"/>
  <c r="R15" i="6"/>
  <c r="R17" i="6"/>
  <c r="R24" i="6"/>
  <c r="P16" i="6"/>
  <c r="P18" i="6"/>
  <c r="M16" i="6"/>
  <c r="M20" i="6"/>
  <c r="M24" i="6"/>
  <c r="K16" i="6"/>
  <c r="K17" i="6"/>
  <c r="H16" i="6"/>
  <c r="H17" i="6"/>
  <c r="F16" i="6"/>
  <c r="F17" i="6"/>
  <c r="F18" i="6"/>
  <c r="F19" i="6"/>
  <c r="F21" i="6"/>
  <c r="F24" i="6"/>
  <c r="C14" i="6"/>
  <c r="C15" i="6"/>
  <c r="C16" i="6"/>
  <c r="C17" i="6"/>
  <c r="C18" i="6"/>
  <c r="C19" i="6"/>
  <c r="C21" i="6"/>
  <c r="C24" i="6"/>
  <c r="AD25" i="5"/>
  <c r="O39" i="5" s="1"/>
  <c r="AC25" i="5"/>
  <c r="N39" i="5" s="1"/>
  <c r="AA25" i="5"/>
  <c r="L39" i="5" s="1"/>
  <c r="E25" i="5"/>
  <c r="O34" i="5" s="1"/>
  <c r="J25" i="5"/>
  <c r="K23" i="5" s="1"/>
  <c r="O25" i="5"/>
  <c r="O36" i="5" s="1"/>
  <c r="T25" i="5"/>
  <c r="O37" i="5" s="1"/>
  <c r="Y25" i="5"/>
  <c r="Z18" i="5" s="1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25" i="5"/>
  <c r="L36" i="5" s="1"/>
  <c r="Q25" i="5"/>
  <c r="L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6" i="5"/>
  <c r="M17" i="5"/>
  <c r="M18" i="5"/>
  <c r="M19" i="5"/>
  <c r="K16" i="5"/>
  <c r="K17" i="5"/>
  <c r="H16" i="5"/>
  <c r="H17" i="5"/>
  <c r="F13" i="5"/>
  <c r="F14" i="5"/>
  <c r="F16" i="5"/>
  <c r="F17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 s="1"/>
  <c r="Z24" i="4"/>
  <c r="X25" i="4"/>
  <c r="N38" i="4" s="1"/>
  <c r="W13" i="4"/>
  <c r="W14" i="4"/>
  <c r="W15" i="4"/>
  <c r="W16" i="4"/>
  <c r="W18" i="4"/>
  <c r="W19" i="4"/>
  <c r="V25" i="4"/>
  <c r="L38" i="4" s="1"/>
  <c r="W24" i="4"/>
  <c r="T25" i="4"/>
  <c r="U13" i="4" s="1"/>
  <c r="U14" i="4"/>
  <c r="U15" i="4"/>
  <c r="U17" i="4"/>
  <c r="U18" i="4"/>
  <c r="U19" i="4"/>
  <c r="U20" i="4"/>
  <c r="U21" i="4"/>
  <c r="U24" i="4"/>
  <c r="S25" i="4"/>
  <c r="N37" i="4" s="1"/>
  <c r="Q25" i="4"/>
  <c r="R13" i="4" s="1"/>
  <c r="R14" i="4"/>
  <c r="R15" i="4"/>
  <c r="R16" i="4"/>
  <c r="R17" i="4"/>
  <c r="R18" i="4"/>
  <c r="R19" i="4"/>
  <c r="R20" i="4"/>
  <c r="R21" i="4"/>
  <c r="R24" i="4"/>
  <c r="O25" i="4"/>
  <c r="P19" i="4" s="1"/>
  <c r="P17" i="4"/>
  <c r="N25" i="4"/>
  <c r="N36" i="4" s="1"/>
  <c r="L25" i="4"/>
  <c r="M19" i="4" s="1"/>
  <c r="M16" i="4"/>
  <c r="M17" i="4"/>
  <c r="M18" i="4"/>
  <c r="J25" i="4"/>
  <c r="K23" i="4" s="1"/>
  <c r="K16" i="4"/>
  <c r="K17" i="4"/>
  <c r="I25" i="4"/>
  <c r="N35" i="4" s="1"/>
  <c r="G25" i="4"/>
  <c r="H16" i="4"/>
  <c r="H17" i="4"/>
  <c r="E25" i="4"/>
  <c r="F18" i="4" s="1"/>
  <c r="F13" i="4"/>
  <c r="F16" i="4"/>
  <c r="F17" i="4"/>
  <c r="F19" i="4"/>
  <c r="F21" i="4"/>
  <c r="D25" i="4"/>
  <c r="N34" i="4" s="1"/>
  <c r="B25" i="4"/>
  <c r="L34" i="4" s="1"/>
  <c r="C16" i="4"/>
  <c r="C17" i="4"/>
  <c r="C19" i="4"/>
  <c r="C21" i="4"/>
  <c r="C24" i="4"/>
  <c r="O37" i="4"/>
  <c r="L39" i="4"/>
  <c r="M39" i="4" s="1"/>
  <c r="D34" i="4"/>
  <c r="D35" i="4"/>
  <c r="D36" i="4"/>
  <c r="D37" i="4"/>
  <c r="D38" i="4"/>
  <c r="D39" i="4"/>
  <c r="D40" i="4"/>
  <c r="D41" i="4"/>
  <c r="D42" i="4"/>
  <c r="J25" i="1"/>
  <c r="O25" i="1"/>
  <c r="O36" i="1" s="1"/>
  <c r="E25" i="1"/>
  <c r="Y25" i="1"/>
  <c r="O38" i="1" s="1"/>
  <c r="I25" i="1"/>
  <c r="N35" i="1" s="1"/>
  <c r="N25" i="1"/>
  <c r="N36" i="1" s="1"/>
  <c r="D25" i="1"/>
  <c r="N34" i="1" s="1"/>
  <c r="X25" i="1"/>
  <c r="N38" i="1" s="1"/>
  <c r="G25" i="1"/>
  <c r="L25" i="1"/>
  <c r="M20" i="1" s="1"/>
  <c r="V25" i="1"/>
  <c r="L38" i="1" s="1"/>
  <c r="Q25" i="1"/>
  <c r="R16" i="1" s="1"/>
  <c r="L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5" i="1"/>
  <c r="R14" i="1"/>
  <c r="P24" i="1"/>
  <c r="P17" i="1"/>
  <c r="M24" i="1"/>
  <c r="M18" i="1"/>
  <c r="M17" i="1"/>
  <c r="M16" i="1"/>
  <c r="M14" i="1"/>
  <c r="K24" i="1"/>
  <c r="K20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 s="1"/>
  <c r="B39" i="1"/>
  <c r="B40" i="1"/>
  <c r="AE13" i="1"/>
  <c r="AD25" i="1"/>
  <c r="AE16" i="1" s="1"/>
  <c r="AC25" i="1"/>
  <c r="N39" i="1" s="1"/>
  <c r="AB13" i="1"/>
  <c r="AA25" i="1"/>
  <c r="L39" i="1" s="1"/>
  <c r="M39" i="1" s="1"/>
  <c r="Z13" i="1"/>
  <c r="W13" i="1"/>
  <c r="U13" i="1"/>
  <c r="U14" i="1"/>
  <c r="U15" i="1"/>
  <c r="U17" i="1"/>
  <c r="U18" i="1"/>
  <c r="U19" i="1"/>
  <c r="U20" i="1"/>
  <c r="U21" i="1"/>
  <c r="T25" i="1"/>
  <c r="O37" i="1" s="1"/>
  <c r="S25" i="1"/>
  <c r="N37" i="1" s="1"/>
  <c r="R13" i="1"/>
  <c r="K13" i="1"/>
  <c r="F14" i="1"/>
  <c r="F15" i="1"/>
  <c r="F16" i="1"/>
  <c r="F17" i="1"/>
  <c r="F18" i="1"/>
  <c r="F19" i="1"/>
  <c r="F21" i="1"/>
  <c r="Z20" i="6" l="1"/>
  <c r="AE19" i="7"/>
  <c r="U21" i="6"/>
  <c r="U20" i="6"/>
  <c r="U18" i="6"/>
  <c r="R21" i="6"/>
  <c r="R20" i="6"/>
  <c r="R13" i="6"/>
  <c r="R19" i="6"/>
  <c r="R18" i="6"/>
  <c r="P24" i="6"/>
  <c r="P20" i="6"/>
  <c r="P21" i="6"/>
  <c r="P15" i="6"/>
  <c r="P13" i="6"/>
  <c r="M19" i="6"/>
  <c r="M21" i="6"/>
  <c r="M14" i="6"/>
  <c r="M15" i="6"/>
  <c r="K20" i="6"/>
  <c r="K23" i="6"/>
  <c r="H15" i="6"/>
  <c r="H23" i="6"/>
  <c r="F20" i="6"/>
  <c r="M15" i="1"/>
  <c r="M13" i="1"/>
  <c r="M19" i="1"/>
  <c r="M21" i="1"/>
  <c r="P14" i="1"/>
  <c r="P21" i="1"/>
  <c r="P15" i="1"/>
  <c r="P13" i="1"/>
  <c r="P18" i="1"/>
  <c r="P19" i="1"/>
  <c r="P20" i="1"/>
  <c r="M14" i="5"/>
  <c r="M21" i="5"/>
  <c r="M20" i="5"/>
  <c r="M15" i="5"/>
  <c r="K24" i="5"/>
  <c r="H19" i="5"/>
  <c r="H23" i="5"/>
  <c r="H21" i="5"/>
  <c r="F15" i="5"/>
  <c r="F18" i="5"/>
  <c r="F24" i="5"/>
  <c r="W21" i="4"/>
  <c r="C37" i="4"/>
  <c r="U16" i="4"/>
  <c r="M24" i="4"/>
  <c r="P24" i="4"/>
  <c r="M21" i="4"/>
  <c r="M15" i="4"/>
  <c r="H21" i="4"/>
  <c r="H23" i="4"/>
  <c r="F24" i="4"/>
  <c r="W20" i="1"/>
  <c r="W25" i="1" s="1"/>
  <c r="U16" i="1"/>
  <c r="K22" i="1"/>
  <c r="K23" i="1"/>
  <c r="K25" i="1" s="1"/>
  <c r="H22" i="1"/>
  <c r="H23" i="1"/>
  <c r="P16" i="1"/>
  <c r="P16" i="5"/>
  <c r="P16" i="4"/>
  <c r="O39" i="1"/>
  <c r="AE16" i="7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M25" i="1"/>
  <c r="O35" i="1"/>
  <c r="D46" i="1"/>
  <c r="E46" i="1"/>
  <c r="F45" i="1" s="1"/>
  <c r="H20" i="6"/>
  <c r="H19" i="6"/>
  <c r="M18" i="6"/>
  <c r="M13" i="6"/>
  <c r="P19" i="6"/>
  <c r="P14" i="6"/>
  <c r="Z21" i="6"/>
  <c r="L35" i="6"/>
  <c r="H22" i="6"/>
  <c r="O35" i="6"/>
  <c r="K22" i="6"/>
  <c r="AB25" i="6"/>
  <c r="AE25" i="6"/>
  <c r="M13" i="5"/>
  <c r="AB25" i="5"/>
  <c r="L35" i="5"/>
  <c r="L40" i="5" s="1"/>
  <c r="M39" i="5" s="1"/>
  <c r="H22" i="5"/>
  <c r="O38" i="5"/>
  <c r="O35" i="5"/>
  <c r="K22" i="5"/>
  <c r="U25" i="5"/>
  <c r="M14" i="4"/>
  <c r="P21" i="4"/>
  <c r="AE25" i="4"/>
  <c r="H19" i="4"/>
  <c r="H22" i="4"/>
  <c r="K13" i="4"/>
  <c r="K22" i="4"/>
  <c r="Z21" i="4"/>
  <c r="U25" i="4"/>
  <c r="AB25" i="4"/>
  <c r="L34" i="1"/>
  <c r="F20" i="1"/>
  <c r="O34" i="1"/>
  <c r="F13" i="1"/>
  <c r="C13" i="1"/>
  <c r="K21" i="1"/>
  <c r="H16" i="1"/>
  <c r="H20" i="1"/>
  <c r="H13" i="1"/>
  <c r="H14" i="1"/>
  <c r="H18" i="1"/>
  <c r="H24" i="1"/>
  <c r="N40" i="1"/>
  <c r="L35" i="1"/>
  <c r="Z25" i="1"/>
  <c r="U25" i="1"/>
  <c r="B46" i="1"/>
  <c r="C42" i="1" s="1"/>
  <c r="X25" i="7"/>
  <c r="N39" i="7" s="1"/>
  <c r="Z18" i="6"/>
  <c r="C20" i="6"/>
  <c r="C13" i="6"/>
  <c r="F14" i="6"/>
  <c r="K15" i="6"/>
  <c r="R16" i="6"/>
  <c r="U16" i="6"/>
  <c r="U13" i="6"/>
  <c r="H18" i="6"/>
  <c r="H13" i="6"/>
  <c r="H24" i="6"/>
  <c r="H14" i="6"/>
  <c r="D35" i="7"/>
  <c r="K19" i="6"/>
  <c r="K14" i="6"/>
  <c r="K18" i="6"/>
  <c r="K21" i="6"/>
  <c r="K13" i="6"/>
  <c r="T25" i="7"/>
  <c r="F13" i="6"/>
  <c r="W19" i="6"/>
  <c r="W18" i="6"/>
  <c r="K24" i="6"/>
  <c r="E46" i="6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 s="1"/>
  <c r="Z25" i="5"/>
  <c r="R16" i="5"/>
  <c r="R25" i="5" s="1"/>
  <c r="H13" i="5"/>
  <c r="H20" i="5"/>
  <c r="K19" i="5"/>
  <c r="K20" i="5"/>
  <c r="C14" i="5"/>
  <c r="C13" i="5"/>
  <c r="E25" i="7"/>
  <c r="F23" i="7" s="1"/>
  <c r="B46" i="5"/>
  <c r="D46" i="5"/>
  <c r="E46" i="5"/>
  <c r="AE21" i="5"/>
  <c r="AE20" i="5"/>
  <c r="C20" i="5"/>
  <c r="F21" i="5"/>
  <c r="F20" i="5"/>
  <c r="P21" i="5"/>
  <c r="N40" i="5"/>
  <c r="E42" i="7"/>
  <c r="N40" i="6"/>
  <c r="B46" i="6"/>
  <c r="C42" i="6" s="1"/>
  <c r="B36" i="7"/>
  <c r="S25" i="7"/>
  <c r="N37" i="7" s="1"/>
  <c r="V25" i="7"/>
  <c r="D39" i="7"/>
  <c r="Y25" i="7"/>
  <c r="Z20" i="7" s="1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O38" i="7" s="1"/>
  <c r="H20" i="4"/>
  <c r="I25" i="7"/>
  <c r="N35" i="7" s="1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C44" i="4" s="1"/>
  <c r="O36" i="4"/>
  <c r="P20" i="4"/>
  <c r="N40" i="4"/>
  <c r="D46" i="4"/>
  <c r="L36" i="4"/>
  <c r="O25" i="7"/>
  <c r="P18" i="7" s="1"/>
  <c r="L35" i="4"/>
  <c r="E46" i="4"/>
  <c r="J25" i="7"/>
  <c r="Z14" i="7"/>
  <c r="B40" i="7"/>
  <c r="Q25" i="7"/>
  <c r="R19" i="7" s="1"/>
  <c r="B25" i="7"/>
  <c r="C24" i="7" s="1"/>
  <c r="B35" i="7"/>
  <c r="B37" i="7"/>
  <c r="AC25" i="7"/>
  <c r="N38" i="7" s="1"/>
  <c r="N25" i="7"/>
  <c r="N36" i="7" s="1"/>
  <c r="D34" i="7"/>
  <c r="E37" i="7"/>
  <c r="E34" i="7"/>
  <c r="B39" i="7"/>
  <c r="L25" i="7"/>
  <c r="M15" i="7" s="1"/>
  <c r="D40" i="7"/>
  <c r="D38" i="7"/>
  <c r="E39" i="7"/>
  <c r="E35" i="7"/>
  <c r="E41" i="7"/>
  <c r="B42" i="7"/>
  <c r="D41" i="7"/>
  <c r="D45" i="7"/>
  <c r="E40" i="7"/>
  <c r="E45" i="7"/>
  <c r="AA25" i="7"/>
  <c r="AB21" i="7" s="1"/>
  <c r="B41" i="7"/>
  <c r="B45" i="7"/>
  <c r="D36" i="7"/>
  <c r="E36" i="7"/>
  <c r="D37" i="7"/>
  <c r="B38" i="7"/>
  <c r="R17" i="7"/>
  <c r="D25" i="7"/>
  <c r="N34" i="7" s="1"/>
  <c r="G25" i="7"/>
  <c r="O37" i="7" l="1"/>
  <c r="U18" i="7"/>
  <c r="U20" i="7"/>
  <c r="U21" i="7"/>
  <c r="U25" i="6"/>
  <c r="U19" i="7"/>
  <c r="R21" i="7"/>
  <c r="R18" i="7"/>
  <c r="R20" i="7"/>
  <c r="R25" i="6"/>
  <c r="M25" i="6"/>
  <c r="F43" i="6"/>
  <c r="F44" i="6"/>
  <c r="C43" i="6"/>
  <c r="C44" i="6"/>
  <c r="O40" i="6"/>
  <c r="P35" i="6" s="1"/>
  <c r="L40" i="6"/>
  <c r="M36" i="6" s="1"/>
  <c r="P25" i="1"/>
  <c r="M25" i="5"/>
  <c r="M24" i="7"/>
  <c r="F43" i="5"/>
  <c r="F44" i="5"/>
  <c r="C42" i="5"/>
  <c r="C44" i="5"/>
  <c r="AB13" i="7"/>
  <c r="P24" i="7"/>
  <c r="C42" i="4"/>
  <c r="F43" i="4"/>
  <c r="F44" i="4"/>
  <c r="AE13" i="7"/>
  <c r="F41" i="1"/>
  <c r="C35" i="1"/>
  <c r="C36" i="1"/>
  <c r="M21" i="7"/>
  <c r="K22" i="7"/>
  <c r="K23" i="7"/>
  <c r="H22" i="7"/>
  <c r="H23" i="7"/>
  <c r="H21" i="7"/>
  <c r="F38" i="1"/>
  <c r="P17" i="7"/>
  <c r="P16" i="7"/>
  <c r="F37" i="4"/>
  <c r="Z16" i="7"/>
  <c r="P39" i="1"/>
  <c r="F37" i="1"/>
  <c r="M16" i="7"/>
  <c r="O40" i="5"/>
  <c r="P36" i="5" s="1"/>
  <c r="F25" i="1"/>
  <c r="F43" i="1"/>
  <c r="F44" i="1"/>
  <c r="F24" i="7"/>
  <c r="C25" i="1"/>
  <c r="C22" i="7"/>
  <c r="C23" i="7"/>
  <c r="C40" i="1"/>
  <c r="C44" i="1"/>
  <c r="Z25" i="6"/>
  <c r="Z25" i="4"/>
  <c r="O40" i="1"/>
  <c r="P36" i="1" s="1"/>
  <c r="H25" i="1"/>
  <c r="F25" i="6"/>
  <c r="F15" i="7"/>
  <c r="F22" i="7"/>
  <c r="P25" i="6"/>
  <c r="F34" i="1"/>
  <c r="F42" i="1"/>
  <c r="F36" i="1"/>
  <c r="F35" i="1"/>
  <c r="F39" i="1"/>
  <c r="F40" i="1"/>
  <c r="C34" i="1"/>
  <c r="C36" i="6"/>
  <c r="C41" i="6"/>
  <c r="C25" i="6"/>
  <c r="C39" i="5"/>
  <c r="C43" i="5"/>
  <c r="P39" i="5"/>
  <c r="C25" i="5"/>
  <c r="AE25" i="5"/>
  <c r="C36" i="4"/>
  <c r="C43" i="4"/>
  <c r="P25" i="4"/>
  <c r="W25" i="4"/>
  <c r="K25" i="4"/>
  <c r="C41" i="1"/>
  <c r="C45" i="1"/>
  <c r="C37" i="1"/>
  <c r="L40" i="1"/>
  <c r="C39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U13" i="7"/>
  <c r="U16" i="7"/>
  <c r="F45" i="6"/>
  <c r="C34" i="6"/>
  <c r="P34" i="6"/>
  <c r="O34" i="7"/>
  <c r="F34" i="6"/>
  <c r="P38" i="6"/>
  <c r="F39" i="6"/>
  <c r="AB18" i="7"/>
  <c r="AB19" i="7"/>
  <c r="C40" i="6"/>
  <c r="C45" i="6"/>
  <c r="H25" i="5"/>
  <c r="C45" i="5"/>
  <c r="F39" i="5"/>
  <c r="F45" i="5"/>
  <c r="P25" i="5"/>
  <c r="K25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6" i="5"/>
  <c r="M34" i="5"/>
  <c r="M35" i="5"/>
  <c r="L39" i="7"/>
  <c r="W20" i="7"/>
  <c r="W25" i="7" s="1"/>
  <c r="O39" i="7"/>
  <c r="Z21" i="7"/>
  <c r="Z25" i="7" s="1"/>
  <c r="AE18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K20" i="7"/>
  <c r="O35" i="7"/>
  <c r="K13" i="7"/>
  <c r="AB20" i="7"/>
  <c r="AB17" i="7"/>
  <c r="O40" i="4"/>
  <c r="P34" i="4" s="1"/>
  <c r="C20" i="7"/>
  <c r="C18" i="7"/>
  <c r="C14" i="7"/>
  <c r="C40" i="4"/>
  <c r="C39" i="4"/>
  <c r="C13" i="7"/>
  <c r="F34" i="4"/>
  <c r="F39" i="4"/>
  <c r="R13" i="7"/>
  <c r="M19" i="7"/>
  <c r="C34" i="4"/>
  <c r="N40" i="7"/>
  <c r="K21" i="7"/>
  <c r="M18" i="7"/>
  <c r="L36" i="7"/>
  <c r="M20" i="7"/>
  <c r="C41" i="4"/>
  <c r="M13" i="7"/>
  <c r="F40" i="4"/>
  <c r="F41" i="4"/>
  <c r="P13" i="7"/>
  <c r="O36" i="7"/>
  <c r="P15" i="7"/>
  <c r="P14" i="7"/>
  <c r="P20" i="7"/>
  <c r="P19" i="7"/>
  <c r="L40" i="4"/>
  <c r="E46" i="7"/>
  <c r="F44" i="7" s="1"/>
  <c r="D46" i="7"/>
  <c r="M14" i="7"/>
  <c r="L34" i="7"/>
  <c r="L38" i="7"/>
  <c r="B46" i="7"/>
  <c r="H15" i="7"/>
  <c r="H19" i="7"/>
  <c r="H16" i="7"/>
  <c r="H20" i="7"/>
  <c r="L35" i="7"/>
  <c r="H13" i="7"/>
  <c r="H14" i="7"/>
  <c r="H18" i="7"/>
  <c r="H24" i="7"/>
  <c r="M38" i="6" l="1"/>
  <c r="P37" i="6"/>
  <c r="P36" i="6"/>
  <c r="P40" i="6" s="1"/>
  <c r="M35" i="6"/>
  <c r="M34" i="6"/>
  <c r="M40" i="6" s="1"/>
  <c r="P38" i="5"/>
  <c r="P37" i="5"/>
  <c r="P35" i="5"/>
  <c r="P34" i="5"/>
  <c r="P38" i="1"/>
  <c r="P35" i="1"/>
  <c r="M35" i="1"/>
  <c r="M37" i="1"/>
  <c r="C42" i="7"/>
  <c r="C44" i="7"/>
  <c r="P34" i="1"/>
  <c r="P37" i="1"/>
  <c r="F46" i="1"/>
  <c r="C46" i="1"/>
  <c r="M36" i="1"/>
  <c r="M38" i="1"/>
  <c r="M34" i="1"/>
  <c r="F40" i="7"/>
  <c r="F43" i="7"/>
  <c r="C38" i="7"/>
  <c r="C43" i="7"/>
  <c r="R25" i="7"/>
  <c r="U25" i="7"/>
  <c r="AE25" i="7"/>
  <c r="F46" i="6"/>
  <c r="C46" i="6"/>
  <c r="C46" i="5"/>
  <c r="F25" i="7"/>
  <c r="F46" i="5"/>
  <c r="M40" i="5"/>
  <c r="AB25" i="7"/>
  <c r="O40" i="7"/>
  <c r="P35" i="7" s="1"/>
  <c r="P35" i="4"/>
  <c r="P37" i="4"/>
  <c r="C25" i="7"/>
  <c r="P36" i="4"/>
  <c r="P38" i="4"/>
  <c r="F38" i="7"/>
  <c r="K25" i="7"/>
  <c r="M35" i="4"/>
  <c r="M37" i="4"/>
  <c r="M36" i="4"/>
  <c r="C46" i="4"/>
  <c r="M38" i="4"/>
  <c r="M34" i="4"/>
  <c r="F41" i="7"/>
  <c r="F39" i="7"/>
  <c r="M25" i="7"/>
  <c r="F46" i="4"/>
  <c r="F35" i="7"/>
  <c r="F42" i="7"/>
  <c r="P25" i="7"/>
  <c r="F45" i="7"/>
  <c r="F37" i="7"/>
  <c r="F36" i="7"/>
  <c r="F34" i="7"/>
  <c r="H25" i="7"/>
  <c r="C37" i="7"/>
  <c r="C40" i="7"/>
  <c r="C39" i="7"/>
  <c r="C34" i="7"/>
  <c r="C36" i="7"/>
  <c r="C41" i="7"/>
  <c r="C35" i="7"/>
  <c r="C45" i="7"/>
  <c r="L40" i="7"/>
  <c r="M37" i="7" s="1"/>
  <c r="P40" i="5" l="1"/>
  <c r="P40" i="1"/>
  <c r="M40" i="1"/>
  <c r="M39" i="7"/>
  <c r="P39" i="7"/>
  <c r="P36" i="7"/>
  <c r="P38" i="7"/>
  <c r="P37" i="7"/>
  <c r="P34" i="7"/>
  <c r="P40" i="4"/>
  <c r="M40" i="4"/>
  <c r="F46" i="7"/>
  <c r="M36" i="7"/>
  <c r="M38" i="7"/>
  <c r="M34" i="7"/>
  <c r="C46" i="7"/>
  <c r="M35" i="7"/>
  <c r="P40" i="7" l="1"/>
  <c r="M40" i="7"/>
</calcChain>
</file>

<file path=xl/sharedStrings.xml><?xml version="1.0" encoding="utf-8"?>
<sst xmlns="http://schemas.openxmlformats.org/spreadsheetml/2006/main" count="465" uniqueCount="66">
  <si>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</si>
  <si>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</si>
  <si>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</si>
  <si>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</si>
  <si>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</si>
  <si>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</si>
  <si>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</si>
  <si>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</si>
  <si>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</si>
  <si>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</si>
  <si>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</si>
  <si>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</si>
  <si>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</si>
  <si>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</si>
  <si>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</si>
  <si>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</si>
  <si>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</si>
  <si>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</si>
  <si>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</si>
  <si>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</si>
  <si>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</si>
  <si>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</si>
  <si>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</si>
  <si>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</si>
  <si>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</si>
  <si>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</si>
  <si>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</si>
  <si>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</si>
  <si>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</si>
  <si>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</si>
  <si>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</si>
  <si>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</si>
  <si>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</si>
  <si>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</si>
  <si>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</si>
  <si>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</si>
  <si>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</si>
  <si>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</si>
  <si>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</si>
  <si>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</si>
  <si>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</si>
  <si>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</si>
  <si>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</si>
  <si>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</si>
  <si>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</si>
  <si>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</si>
  <si>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1 de gener a 31 de març de 2020</t>
  </si>
  <si>
    <t>1 d'abril a 30 de juny de 2020</t>
  </si>
  <si>
    <t>1 de juliol a 30 de setembre de 2020</t>
  </si>
  <si>
    <t>1 d'octubre a 31 de desembre de 2020</t>
  </si>
  <si>
    <t>1 de gener a 31 de desembre de 2020</t>
  </si>
  <si>
    <t>ANY 2020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</si>
  <si>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</si>
  <si>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</si>
  <si>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</si>
  <si>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</si>
  <si>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</si>
  <si>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</si>
  <si>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</si>
  <si>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</si>
  <si>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</si>
  <si>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</si>
  <si>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Tramitació d'Emergència
     (art. 120 LCSP)</t>
  </si>
  <si>
    <t>https://bcnroc.ajuntament.barcelona.cat/jspui/bitstream/11703/117122/5/GM_Pressupost_2020.pdf#page=218</t>
  </si>
  <si>
    <t>AJUNTAMENT DE BARCELONA (GERÈNCIES i DISTRICTES)</t>
  </si>
  <si>
    <t>Dades actualitzades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</si>
</sst>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1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i/>
      <sz val="12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  <xf numFmtId="0" fontId="43" fillId="0" borderId="0"/>
  </cellStyleXfs>
  <cellXfs count="177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44" fontId="25" fillId="0" borderId="1" xfId="2" applyFont="1" applyBorder="1" applyAlignment="1" applyProtection="1">
      <alignment horizontal="right" vertical="center"/>
      <protection locked="0"/>
    </xf>
    <xf numFmtId="4" fontId="43" fillId="0" borderId="1" xfId="44" applyNumberFormat="1" applyFont="1" applyBorder="1" applyAlignment="1" applyProtection="1">
      <alignment horizontal="right"/>
      <protection locked="0"/>
    </xf>
    <xf numFmtId="166" fontId="25" fillId="0" borderId="1" xfId="44" applyNumberFormat="1" applyFont="1" applyBorder="1" applyAlignment="1" applyProtection="1">
      <alignment horizontal="right" vertical="center"/>
      <protection locked="0"/>
    </xf>
    <xf numFmtId="166" fontId="25" fillId="0" borderId="2" xfId="44" applyNumberFormat="1" applyFont="1" applyBorder="1" applyAlignment="1" applyProtection="1">
      <alignment horizontal="right" vertical="center"/>
      <protection locked="0"/>
    </xf>
    <xf numFmtId="0" fontId="39" fillId="2" borderId="0" xfId="0" applyFont="1" applyFill="1" applyAlignment="1" applyProtection="1">
      <alignment vertical="center"/>
    </xf>
    <xf numFmtId="0" fontId="50" fillId="2" borderId="2" xfId="0" applyFont="1" applyFill="1" applyBorder="1" applyAlignment="1" applyProtection="1">
      <alignment vertical="center"/>
    </xf>
    <xf numFmtId="14" fontId="50" fillId="2" borderId="3" xfId="0" applyNumberFormat="1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</cellXfs>
  <cellStyles count="61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rmal 3 2" xfId="60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3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0.10800049689356438"/>
                  <c:y val="-1.4774626628296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6.6761904599839023E-2"/>
                  <c:y val="-4.658466542834593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2.2728966682605833E-2"/>
                  <c:y val="-7.270433042157918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4574773122142223E-2"/>
                  <c:y val="-0.1336177069861093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2445277894532637E-2"/>
                  <c:y val="-9.25229634475329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8.3052696243178348E-2"/>
                  <c:y val="-4.51397912059223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011731452852118"/>
                  <c:y val="-3.0597124655285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2.9842712766591055E-2"/>
                  <c:y val="0.1006940797666595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0"/>
              <c:layout>
                <c:manualLayout>
                  <c:x val="-3.8900640005717677E-2"/>
                  <c:y val="2.66769093195137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1"/>
              <c:layout>
                <c:manualLayout>
                  <c:x val="-2.5933930172840684E-2"/>
                  <c:y val="1.905493522822411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2"/>
                <c:pt idx="0">
                  <c:v>185</c:v>
                </c:pt>
                <c:pt idx="1">
                  <c:v>76</c:v>
                </c:pt>
                <c:pt idx="2">
                  <c:v>56</c:v>
                </c:pt>
                <c:pt idx="3">
                  <c:v>5</c:v>
                </c:pt>
                <c:pt idx="4">
                  <c:v>0</c:v>
                </c:pt>
                <c:pt idx="5">
                  <c:v>28</c:v>
                </c:pt>
                <c:pt idx="6">
                  <c:v>662</c:v>
                </c:pt>
                <c:pt idx="7">
                  <c:v>2687</c:v>
                </c:pt>
                <c:pt idx="8">
                  <c:v>3711</c:v>
                </c:pt>
                <c:pt idx="9">
                  <c:v>0</c:v>
                </c:pt>
                <c:pt idx="10">
                  <c:v>250</c:v>
                </c:pt>
                <c:pt idx="11">
                  <c:v>393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359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2344126026630305"/>
                  <c:y val="0.254998449156051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88477810336965"/>
                  <c:y val="3.028071320313010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8.4474685859028245E-2"/>
                  <c:y val="0.1337355875250650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9197207836479633E-2"/>
                  <c:y val="0.1380561581639918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3.4687665084862082E-2"/>
                  <c:y val="3.17243862225352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0.10034613074946834"/>
                  <c:y val="1.78518706700631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4.2302180361843439E-2"/>
                  <c:y val="-3.652200183354831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5.6702050325767465E-2"/>
                  <c:y val="6.554532240687398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0.10330047815348772"/>
                  <c:y val="4.01890984775458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0055382725971546"/>
                  <c:y val="-8.54334407331327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0"/>
              <c:layout>
                <c:manualLayout>
                  <c:x val="5.0461221706994408E-2"/>
                  <c:y val="-4.928668641517421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1"/>
              <c:layout>
                <c:manualLayout>
                  <c:x val="0.17432058407870796"/>
                  <c:y val="-2.9449019027765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2"/>
                <c:pt idx="0">
                  <c:v>95061958.670000002</c:v>
                </c:pt>
                <c:pt idx="1">
                  <c:v>4847140.3</c:v>
                </c:pt>
                <c:pt idx="2">
                  <c:v>1936542.27</c:v>
                </c:pt>
                <c:pt idx="3">
                  <c:v>2565201.21</c:v>
                </c:pt>
                <c:pt idx="4">
                  <c:v>0</c:v>
                </c:pt>
                <c:pt idx="5">
                  <c:v>4153454.14</c:v>
                </c:pt>
                <c:pt idx="6">
                  <c:v>24000703.439999994</c:v>
                </c:pt>
                <c:pt idx="7">
                  <c:v>29267429.470000006</c:v>
                </c:pt>
                <c:pt idx="8">
                  <c:v>2713897.5500000003</c:v>
                </c:pt>
                <c:pt idx="9">
                  <c:v>0</c:v>
                </c:pt>
                <c:pt idx="10">
                  <c:v>271706.46000000002</c:v>
                </c:pt>
                <c:pt idx="11">
                  <c:v>15876307.489999996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211</c:v>
                </c:pt>
                <c:pt idx="1">
                  <c:v>5187</c:v>
                </c:pt>
                <c:pt idx="2">
                  <c:v>2556</c:v>
                </c:pt>
                <c:pt idx="3">
                  <c:v>6</c:v>
                </c:pt>
                <c:pt idx="4">
                  <c:v>93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12987871.440000001</c:v>
                </c:pt>
                <c:pt idx="1">
                  <c:v>139678046.02999997</c:v>
                </c:pt>
                <c:pt idx="2">
                  <c:v>18198335.189999998</c:v>
                </c:pt>
                <c:pt idx="3">
                  <c:v>2565201.21</c:v>
                </c:pt>
                <c:pt idx="4">
                  <c:v>7264887.1300000008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7" zoomScale="90" zoomScaleNormal="90" workbookViewId="0">
      <selection activeCell="I7" sqref="I7:J7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8.8867187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x14ac:dyDescent="0.3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46</v>
      </c>
      <c r="C7" s="32"/>
      <c r="D7" s="32"/>
      <c r="E7" s="32"/>
      <c r="F7" s="32"/>
      <c r="G7" s="33"/>
      <c r="H7" s="73"/>
      <c r="I7" s="103" t="s">
        <v>65</v>
      </c>
      <c r="J7" s="104">
        <v>44276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24" t="s">
        <v>64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4">
      <c r="A10" s="25"/>
      <c r="B10" s="130" t="s">
        <v>6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2"/>
    </row>
    <row r="11" spans="1:31" ht="29.95" customHeight="1" thickBot="1" x14ac:dyDescent="0.35">
      <c r="A11" s="122" t="s">
        <v>10</v>
      </c>
      <c r="B11" s="133" t="s">
        <v>3</v>
      </c>
      <c r="C11" s="134"/>
      <c r="D11" s="134"/>
      <c r="E11" s="134"/>
      <c r="F11" s="135"/>
      <c r="G11" s="136" t="s">
        <v>1</v>
      </c>
      <c r="H11" s="137"/>
      <c r="I11" s="137"/>
      <c r="J11" s="137"/>
      <c r="K11" s="138"/>
      <c r="L11" s="108" t="s">
        <v>2</v>
      </c>
      <c r="M11" s="109"/>
      <c r="N11" s="109"/>
      <c r="O11" s="109"/>
      <c r="P11" s="109"/>
      <c r="Q11" s="139" t="s">
        <v>34</v>
      </c>
      <c r="R11" s="140"/>
      <c r="S11" s="140"/>
      <c r="T11" s="140"/>
      <c r="U11" s="141"/>
      <c r="V11" s="145" t="s">
        <v>5</v>
      </c>
      <c r="W11" s="146"/>
      <c r="X11" s="146"/>
      <c r="Y11" s="146"/>
      <c r="Z11" s="147"/>
      <c r="AA11" s="142" t="s">
        <v>4</v>
      </c>
      <c r="AB11" s="143"/>
      <c r="AC11" s="143"/>
      <c r="AD11" s="143"/>
      <c r="AE11" s="144"/>
    </row>
    <row r="12" spans="1:31" ht="38.950000000000003" customHeight="1" thickBot="1" x14ac:dyDescent="0.35">
      <c r="A12" s="123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22</v>
      </c>
      <c r="H13" s="20">
        <f t="shared" ref="H13:H24" si="2">IF(G13,G13/$G$25,"")</f>
        <v>2.1379980563654033E-2</v>
      </c>
      <c r="I13" s="4">
        <v>4565180</v>
      </c>
      <c r="J13" s="5">
        <v>5514097.5599999996</v>
      </c>
      <c r="K13" s="21">
        <f t="shared" ref="K13:K24" si="3">IF(J13,J13/$J$25,"")</f>
        <v>0.4050272104497416</v>
      </c>
      <c r="L13" s="1">
        <v>3</v>
      </c>
      <c r="M13" s="20">
        <f t="shared" ref="M13:M24" si="4">IF(L13,L13/$L$25,"")</f>
        <v>8.3102493074792248E-3</v>
      </c>
      <c r="N13" s="4">
        <v>1314807.57</v>
      </c>
      <c r="O13" s="5">
        <v>1590917.16</v>
      </c>
      <c r="P13" s="21">
        <f t="shared" ref="P13:P24" si="5">IF(O13,O13/$O$25,"")</f>
        <v>0.56010142229267001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>
        <v>1</v>
      </c>
      <c r="W13" s="20">
        <f t="shared" ref="W13:W24" si="8">IF(V13,V13/$V$25,"")</f>
        <v>8.3333333333333329E-2</v>
      </c>
      <c r="X13" s="4">
        <v>71125.789999999994</v>
      </c>
      <c r="Y13" s="5">
        <v>86062.21</v>
      </c>
      <c r="Z13" s="21">
        <f t="shared" ref="Z13:Z24" si="9">IF(Y13,Y13/$Y$25,"")</f>
        <v>0.54757618818627396</v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2">
        <v>1</v>
      </c>
      <c r="C14" s="20">
        <f t="shared" si="0"/>
        <v>7.6923076923076927E-2</v>
      </c>
      <c r="D14" s="6">
        <v>161967.32999999999</v>
      </c>
      <c r="E14" s="7">
        <v>195980.47</v>
      </c>
      <c r="F14" s="21">
        <f t="shared" si="1"/>
        <v>0.44135581442552635</v>
      </c>
      <c r="G14" s="2">
        <v>7</v>
      </c>
      <c r="H14" s="20">
        <f t="shared" si="2"/>
        <v>6.8027210884353739E-3</v>
      </c>
      <c r="I14" s="6">
        <v>245487.22</v>
      </c>
      <c r="J14" s="7">
        <v>292366.17</v>
      </c>
      <c r="K14" s="21">
        <f t="shared" si="3"/>
        <v>2.1475183015255705E-2</v>
      </c>
      <c r="L14" s="2">
        <v>6</v>
      </c>
      <c r="M14" s="20">
        <f t="shared" si="4"/>
        <v>1.662049861495845E-2</v>
      </c>
      <c r="N14" s="6">
        <v>238017.38</v>
      </c>
      <c r="O14" s="7">
        <v>288001.03000000003</v>
      </c>
      <c r="P14" s="21">
        <f t="shared" si="5"/>
        <v>0.1013942086869903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9</v>
      </c>
      <c r="H15" s="20">
        <f t="shared" si="2"/>
        <v>8.7463556851311956E-3</v>
      </c>
      <c r="I15" s="6">
        <v>206653.23</v>
      </c>
      <c r="J15" s="7">
        <v>237753.1</v>
      </c>
      <c r="K15" s="21">
        <f t="shared" si="3"/>
        <v>1.7463687180169961E-2</v>
      </c>
      <c r="L15" s="2">
        <v>2</v>
      </c>
      <c r="M15" s="20">
        <f t="shared" si="4"/>
        <v>5.5401662049861496E-3</v>
      </c>
      <c r="N15" s="6">
        <v>21157.03</v>
      </c>
      <c r="O15" s="7">
        <v>25600.01</v>
      </c>
      <c r="P15" s="21">
        <f t="shared" si="5"/>
        <v>9.0127898373455057E-3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>
        <v>2</v>
      </c>
      <c r="R16" s="20">
        <f t="shared" si="6"/>
        <v>1</v>
      </c>
      <c r="S16" s="6">
        <v>796771.44</v>
      </c>
      <c r="T16" s="7">
        <v>796771.44</v>
      </c>
      <c r="U16" s="21">
        <f t="shared" si="7"/>
        <v>1</v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2</v>
      </c>
      <c r="H18" s="66">
        <f t="shared" si="2"/>
        <v>1.9436345966958211E-3</v>
      </c>
      <c r="I18" s="69">
        <v>47040</v>
      </c>
      <c r="J18" s="70">
        <v>56918.400000000001</v>
      </c>
      <c r="K18" s="67">
        <f t="shared" si="3"/>
        <v>4.1808293241845677E-3</v>
      </c>
      <c r="L18" s="71">
        <v>2</v>
      </c>
      <c r="M18" s="66">
        <f t="shared" si="4"/>
        <v>5.5401662049861496E-3</v>
      </c>
      <c r="N18" s="69">
        <v>195183.01</v>
      </c>
      <c r="O18" s="70">
        <v>229783.17</v>
      </c>
      <c r="P18" s="67">
        <f t="shared" si="5"/>
        <v>8.0897914468355092E-2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>
        <v>1</v>
      </c>
      <c r="W18" s="66">
        <f t="shared" si="8"/>
        <v>8.3333333333333329E-2</v>
      </c>
      <c r="X18" s="69">
        <v>35600</v>
      </c>
      <c r="Y18" s="70">
        <v>35600</v>
      </c>
      <c r="Z18" s="67">
        <f t="shared" si="9"/>
        <v>0.22650722424431527</v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128</v>
      </c>
      <c r="H19" s="20">
        <f t="shared" si="2"/>
        <v>0.12439261418853255</v>
      </c>
      <c r="I19" s="6">
        <v>2699354.2</v>
      </c>
      <c r="J19" s="7">
        <v>3019852.0100000007</v>
      </c>
      <c r="K19" s="21">
        <f t="shared" si="3"/>
        <v>0.22181730052330551</v>
      </c>
      <c r="L19" s="2">
        <v>72</v>
      </c>
      <c r="M19" s="20">
        <f t="shared" si="4"/>
        <v>0.1994459833795014</v>
      </c>
      <c r="N19" s="6">
        <v>89502.48</v>
      </c>
      <c r="O19" s="7">
        <v>108298.03000000001</v>
      </c>
      <c r="P19" s="21">
        <f t="shared" si="5"/>
        <v>3.8127617301264294E-2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12</v>
      </c>
      <c r="C20" s="66">
        <f t="shared" si="0"/>
        <v>0.92307692307692313</v>
      </c>
      <c r="D20" s="69">
        <v>205009.44</v>
      </c>
      <c r="E20" s="70">
        <v>248061.42</v>
      </c>
      <c r="F20" s="21">
        <f t="shared" si="1"/>
        <v>0.5586441855744736</v>
      </c>
      <c r="G20" s="68">
        <v>464</v>
      </c>
      <c r="H20" s="66">
        <f t="shared" si="2"/>
        <v>0.45092322643343052</v>
      </c>
      <c r="I20" s="69">
        <v>3497763.64</v>
      </c>
      <c r="J20" s="70">
        <v>4177535.99</v>
      </c>
      <c r="K20" s="67">
        <f t="shared" si="3"/>
        <v>0.30685270439486018</v>
      </c>
      <c r="L20" s="68">
        <v>71</v>
      </c>
      <c r="M20" s="66">
        <f t="shared" si="4"/>
        <v>0.19667590027700832</v>
      </c>
      <c r="N20" s="69">
        <v>426116.44</v>
      </c>
      <c r="O20" s="70">
        <v>512741.74</v>
      </c>
      <c r="P20" s="67">
        <f t="shared" si="5"/>
        <v>0.18051686477680484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4</v>
      </c>
      <c r="W20" s="66">
        <f t="shared" si="8"/>
        <v>0.33333333333333331</v>
      </c>
      <c r="X20" s="69">
        <v>30542.84</v>
      </c>
      <c r="Y20" s="70">
        <v>34622.17</v>
      </c>
      <c r="Z20" s="67">
        <f t="shared" si="9"/>
        <v>0.22028571977569675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3">
      <c r="A21" s="95" t="s">
        <v>57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377</v>
      </c>
      <c r="H21" s="20">
        <f t="shared" si="2"/>
        <v>0.36637512147716228</v>
      </c>
      <c r="I21" s="98">
        <v>252474.65</v>
      </c>
      <c r="J21" s="98">
        <v>296155.28999999998</v>
      </c>
      <c r="K21" s="21">
        <f t="shared" si="3"/>
        <v>2.1753505385681687E-2</v>
      </c>
      <c r="L21" s="2">
        <v>205</v>
      </c>
      <c r="M21" s="20">
        <f t="shared" si="4"/>
        <v>0.56786703601108035</v>
      </c>
      <c r="N21" s="6">
        <v>70858.48</v>
      </c>
      <c r="O21" s="7">
        <v>85067.93</v>
      </c>
      <c r="P21" s="21">
        <f t="shared" si="5"/>
        <v>2.994918263657002E-2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>
        <v>6</v>
      </c>
      <c r="W21" s="20">
        <f t="shared" si="8"/>
        <v>0.5</v>
      </c>
      <c r="X21" s="100">
        <v>834.52</v>
      </c>
      <c r="Y21" s="100">
        <v>885</v>
      </c>
      <c r="Z21" s="21">
        <f t="shared" si="9"/>
        <v>5.6308677937140167E-3</v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94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20</v>
      </c>
      <c r="H23" s="20">
        <f t="shared" si="2"/>
        <v>1.9436345966958212E-2</v>
      </c>
      <c r="I23" s="98">
        <v>19462.5</v>
      </c>
      <c r="J23" s="98">
        <v>19462.5</v>
      </c>
      <c r="K23" s="21">
        <f t="shared" si="3"/>
        <v>1.4295797268008613E-3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68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.049999999999997" customHeight="1" thickBot="1" x14ac:dyDescent="0.35">
      <c r="A25" s="82" t="s">
        <v>0</v>
      </c>
      <c r="B25" s="16">
        <f t="shared" ref="B25:AE25" si="12">SUM(B13:B24)</f>
        <v>13</v>
      </c>
      <c r="C25" s="17">
        <f t="shared" si="12"/>
        <v>1</v>
      </c>
      <c r="D25" s="18">
        <f t="shared" si="12"/>
        <v>366976.77</v>
      </c>
      <c r="E25" s="18">
        <f t="shared" si="12"/>
        <v>444041.89</v>
      </c>
      <c r="F25" s="19">
        <f t="shared" si="12"/>
        <v>1</v>
      </c>
      <c r="G25" s="16">
        <f t="shared" si="12"/>
        <v>1029</v>
      </c>
      <c r="H25" s="17">
        <f t="shared" si="12"/>
        <v>1</v>
      </c>
      <c r="I25" s="18">
        <f t="shared" si="12"/>
        <v>11533415.440000001</v>
      </c>
      <c r="J25" s="18">
        <f t="shared" si="12"/>
        <v>13614141.02</v>
      </c>
      <c r="K25" s="19">
        <f t="shared" si="12"/>
        <v>1</v>
      </c>
      <c r="L25" s="16">
        <f t="shared" si="12"/>
        <v>361</v>
      </c>
      <c r="M25" s="17">
        <f t="shared" si="12"/>
        <v>1</v>
      </c>
      <c r="N25" s="18">
        <f t="shared" si="12"/>
        <v>2355642.39</v>
      </c>
      <c r="O25" s="18">
        <f t="shared" si="12"/>
        <v>2840409.07</v>
      </c>
      <c r="P25" s="19">
        <f t="shared" si="12"/>
        <v>1.0000000000000002</v>
      </c>
      <c r="Q25" s="16">
        <f t="shared" si="12"/>
        <v>2</v>
      </c>
      <c r="R25" s="17">
        <f t="shared" si="12"/>
        <v>1</v>
      </c>
      <c r="S25" s="18">
        <f t="shared" si="12"/>
        <v>796771.44</v>
      </c>
      <c r="T25" s="18">
        <f t="shared" si="12"/>
        <v>796771.44</v>
      </c>
      <c r="U25" s="19">
        <f t="shared" si="12"/>
        <v>1</v>
      </c>
      <c r="V25" s="16">
        <f t="shared" si="12"/>
        <v>12</v>
      </c>
      <c r="W25" s="17">
        <f t="shared" si="12"/>
        <v>1</v>
      </c>
      <c r="X25" s="18">
        <f t="shared" si="12"/>
        <v>138103.15</v>
      </c>
      <c r="Y25" s="18">
        <f t="shared" si="12"/>
        <v>157169.38</v>
      </c>
      <c r="Z25" s="19">
        <f t="shared" si="12"/>
        <v>1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49999999999999" customHeight="1" x14ac:dyDescent="0.3">
      <c r="B26" s="26"/>
      <c r="H26" s="26"/>
      <c r="N26" s="26"/>
    </row>
    <row r="27" spans="1:31" s="49" customFormat="1" ht="34.200000000000003" customHeight="1" x14ac:dyDescent="0.3">
      <c r="A27" s="128" t="s">
        <v>61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">
      <c r="A28" s="129" t="s">
        <v>63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05" customHeight="1" x14ac:dyDescent="0.3">
      <c r="A29" s="124" t="s">
        <v>36</v>
      </c>
      <c r="B29" s="124"/>
      <c r="C29" s="124"/>
      <c r="D29" s="124"/>
      <c r="E29" s="124"/>
      <c r="F29" s="124"/>
      <c r="G29" s="124"/>
      <c r="H29" s="124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5" t="s">
        <v>10</v>
      </c>
      <c r="B31" s="110" t="s">
        <v>17</v>
      </c>
      <c r="C31" s="111"/>
      <c r="D31" s="111"/>
      <c r="E31" s="111"/>
      <c r="F31" s="112"/>
      <c r="G31" s="25"/>
      <c r="J31" s="116" t="s">
        <v>15</v>
      </c>
      <c r="K31" s="117"/>
      <c r="L31" s="110" t="s">
        <v>16</v>
      </c>
      <c r="M31" s="111"/>
      <c r="N31" s="111"/>
      <c r="O31" s="111"/>
      <c r="P31" s="112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6"/>
      <c r="B32" s="125"/>
      <c r="C32" s="126"/>
      <c r="D32" s="126"/>
      <c r="E32" s="126"/>
      <c r="F32" s="127"/>
      <c r="G32" s="25"/>
      <c r="J32" s="118"/>
      <c r="K32" s="119"/>
      <c r="L32" s="113"/>
      <c r="M32" s="114"/>
      <c r="N32" s="114"/>
      <c r="O32" s="114"/>
      <c r="P32" s="115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5">
      <c r="A33" s="107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20"/>
      <c r="K33" s="121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29.95" customHeight="1" x14ac:dyDescent="0.3">
      <c r="A34" s="41" t="s">
        <v>25</v>
      </c>
      <c r="B34" s="9">
        <f t="shared" ref="B34:B45" si="13">B13+G13+L13+Q13+AA13+V13</f>
        <v>26</v>
      </c>
      <c r="C34" s="8">
        <f t="shared" ref="C34:C43" si="14">IF(B34,B34/$B$46,"")</f>
        <v>1.834862385321101E-2</v>
      </c>
      <c r="D34" s="10">
        <f t="shared" ref="D34:D45" si="15">D13+I13+N13+S13+AC13+X13</f>
        <v>5951113.3600000003</v>
      </c>
      <c r="E34" s="11">
        <f t="shared" ref="E34:E45" si="16">E13+J13+O13+T13+AD13+Y13</f>
        <v>7191076.9299999997</v>
      </c>
      <c r="F34" s="21">
        <f t="shared" ref="F34:F43" si="17">IF(E34,E34/$E$46,"")</f>
        <v>0.40280429732637152</v>
      </c>
      <c r="J34" s="152" t="s">
        <v>3</v>
      </c>
      <c r="K34" s="153"/>
      <c r="L34" s="57">
        <f>B25</f>
        <v>13</v>
      </c>
      <c r="M34" s="8">
        <f t="shared" ref="M34:M39" si="18">IF(L34,L34/$L$40,"")</f>
        <v>9.1743119266055051E-3</v>
      </c>
      <c r="N34" s="58">
        <f>D25</f>
        <v>366976.77</v>
      </c>
      <c r="O34" s="58">
        <f>E25</f>
        <v>444041.89</v>
      </c>
      <c r="P34" s="59">
        <f t="shared" ref="P34:P39" si="19">IF(O34,O34/$O$40,"")</f>
        <v>2.4872767073140456E-2</v>
      </c>
    </row>
    <row r="35" spans="1:33" s="25" customFormat="1" ht="29.95" customHeight="1" x14ac:dyDescent="0.3">
      <c r="A35" s="43" t="s">
        <v>18</v>
      </c>
      <c r="B35" s="12">
        <f t="shared" si="13"/>
        <v>14</v>
      </c>
      <c r="C35" s="8">
        <f t="shared" si="14"/>
        <v>9.8800282286520824E-3</v>
      </c>
      <c r="D35" s="13">
        <f t="shared" si="15"/>
        <v>645471.92999999993</v>
      </c>
      <c r="E35" s="14">
        <f t="shared" si="16"/>
        <v>776347.67</v>
      </c>
      <c r="F35" s="21">
        <f t="shared" si="17"/>
        <v>4.3486696184644458E-2</v>
      </c>
      <c r="J35" s="148" t="s">
        <v>1</v>
      </c>
      <c r="K35" s="149"/>
      <c r="L35" s="60">
        <f>G25</f>
        <v>1029</v>
      </c>
      <c r="M35" s="8">
        <f t="shared" si="18"/>
        <v>0.726182074805928</v>
      </c>
      <c r="N35" s="61">
        <f>I25</f>
        <v>11533415.440000001</v>
      </c>
      <c r="O35" s="61">
        <f>J25</f>
        <v>13614141.02</v>
      </c>
      <c r="P35" s="59">
        <f t="shared" si="19"/>
        <v>0.76258876947701215</v>
      </c>
    </row>
    <row r="36" spans="1:33" ht="29.95" customHeight="1" x14ac:dyDescent="0.3">
      <c r="A36" s="43" t="s">
        <v>19</v>
      </c>
      <c r="B36" s="12">
        <f t="shared" si="13"/>
        <v>11</v>
      </c>
      <c r="C36" s="8">
        <f t="shared" si="14"/>
        <v>7.7628793225123505E-3</v>
      </c>
      <c r="D36" s="13">
        <f t="shared" si="15"/>
        <v>227810.26</v>
      </c>
      <c r="E36" s="14">
        <f t="shared" si="16"/>
        <v>263353.11</v>
      </c>
      <c r="F36" s="21">
        <f t="shared" si="17"/>
        <v>1.4751582475736999E-2</v>
      </c>
      <c r="G36" s="25"/>
      <c r="J36" s="148" t="s">
        <v>2</v>
      </c>
      <c r="K36" s="149"/>
      <c r="L36" s="60">
        <f>L25</f>
        <v>361</v>
      </c>
      <c r="M36" s="8">
        <f t="shared" si="18"/>
        <v>0.25476358503881441</v>
      </c>
      <c r="N36" s="61">
        <f>N25</f>
        <v>2355642.39</v>
      </c>
      <c r="O36" s="61">
        <f>O25</f>
        <v>2840409.07</v>
      </c>
      <c r="P36" s="59">
        <f t="shared" si="19"/>
        <v>0.15910398271331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13"/>
        <v>2</v>
      </c>
      <c r="C37" s="8">
        <f t="shared" si="14"/>
        <v>1.4114326040931546E-3</v>
      </c>
      <c r="D37" s="13">
        <f t="shared" si="15"/>
        <v>796771.44</v>
      </c>
      <c r="E37" s="14">
        <f t="shared" si="16"/>
        <v>796771.44</v>
      </c>
      <c r="F37" s="21">
        <f t="shared" si="17"/>
        <v>4.463072265017768E-2</v>
      </c>
      <c r="G37" s="25"/>
      <c r="J37" s="148" t="s">
        <v>34</v>
      </c>
      <c r="K37" s="149"/>
      <c r="L37" s="60">
        <f>Q25</f>
        <v>2</v>
      </c>
      <c r="M37" s="8">
        <f t="shared" si="18"/>
        <v>1.4114326040931546E-3</v>
      </c>
      <c r="N37" s="61">
        <f>S25</f>
        <v>796771.44</v>
      </c>
      <c r="O37" s="61">
        <f>T25</f>
        <v>796771.44</v>
      </c>
      <c r="P37" s="59">
        <f t="shared" si="19"/>
        <v>4.463072265017768E-2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8" t="s">
        <v>5</v>
      </c>
      <c r="K38" s="149"/>
      <c r="L38" s="60">
        <f>V25</f>
        <v>12</v>
      </c>
      <c r="M38" s="8">
        <f t="shared" si="18"/>
        <v>8.4685956245589278E-3</v>
      </c>
      <c r="N38" s="61">
        <f>X25</f>
        <v>138103.15</v>
      </c>
      <c r="O38" s="61">
        <f>Y25</f>
        <v>157169.38</v>
      </c>
      <c r="P38" s="59">
        <f t="shared" si="19"/>
        <v>8.8037580863596001E-3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13"/>
        <v>5</v>
      </c>
      <c r="C39" s="8">
        <f t="shared" si="14"/>
        <v>3.5285815102328866E-3</v>
      </c>
      <c r="D39" s="13">
        <f t="shared" si="15"/>
        <v>277823.01</v>
      </c>
      <c r="E39" s="22">
        <f t="shared" si="16"/>
        <v>322301.57</v>
      </c>
      <c r="F39" s="21">
        <f t="shared" si="17"/>
        <v>1.8053548681899075E-2</v>
      </c>
      <c r="G39" s="25"/>
      <c r="J39" s="148" t="s">
        <v>4</v>
      </c>
      <c r="K39" s="149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13"/>
        <v>200</v>
      </c>
      <c r="C40" s="8">
        <f t="shared" si="14"/>
        <v>0.14114326040931546</v>
      </c>
      <c r="D40" s="13">
        <f t="shared" si="15"/>
        <v>2788856.68</v>
      </c>
      <c r="E40" s="23">
        <f t="shared" si="16"/>
        <v>3128150.0400000005</v>
      </c>
      <c r="F40" s="21">
        <f t="shared" si="17"/>
        <v>0.17522163801878018</v>
      </c>
      <c r="G40" s="25"/>
      <c r="J40" s="150" t="s">
        <v>0</v>
      </c>
      <c r="K40" s="151"/>
      <c r="L40" s="83">
        <f>SUM(L34:L39)</f>
        <v>1417</v>
      </c>
      <c r="M40" s="17">
        <f>SUM(M34:M39)</f>
        <v>0.99999999999999989</v>
      </c>
      <c r="N40" s="84">
        <f>SUM(N34:N39)</f>
        <v>15190909.190000001</v>
      </c>
      <c r="O40" s="85">
        <f>SUM(O34:O39)</f>
        <v>17852532.800000001</v>
      </c>
      <c r="P40" s="86">
        <f>SUM(P34:P39)</f>
        <v>0.99999999999999978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13"/>
        <v>551</v>
      </c>
      <c r="C41" s="8">
        <f t="shared" si="14"/>
        <v>0.3888496824276641</v>
      </c>
      <c r="D41" s="13">
        <f t="shared" si="15"/>
        <v>4159432.36</v>
      </c>
      <c r="E41" s="23">
        <f t="shared" si="16"/>
        <v>4972961.32</v>
      </c>
      <c r="F41" s="21">
        <f t="shared" si="17"/>
        <v>0.27855774727942245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29.95" customHeight="1" x14ac:dyDescent="0.3">
      <c r="A42" s="95" t="s">
        <v>56</v>
      </c>
      <c r="B42" s="12">
        <f t="shared" si="13"/>
        <v>588</v>
      </c>
      <c r="C42" s="8">
        <f t="shared" si="14"/>
        <v>0.41496118560338746</v>
      </c>
      <c r="D42" s="13">
        <f t="shared" si="15"/>
        <v>324167.65000000002</v>
      </c>
      <c r="E42" s="14">
        <f t="shared" si="16"/>
        <v>382108.22</v>
      </c>
      <c r="F42" s="21">
        <f t="shared" si="17"/>
        <v>2.1403585938237289E-2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29.95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29.95" customHeight="1" x14ac:dyDescent="0.3">
      <c r="A44" s="94" t="s">
        <v>53</v>
      </c>
      <c r="B44" s="12">
        <f t="shared" si="13"/>
        <v>20</v>
      </c>
      <c r="C44" s="8">
        <f t="shared" ref="C44" si="20">IF(B44,B44/$B$46,"")</f>
        <v>1.4114326040931546E-2</v>
      </c>
      <c r="D44" s="13">
        <f t="shared" si="15"/>
        <v>19462.5</v>
      </c>
      <c r="E44" s="14">
        <f t="shared" si="16"/>
        <v>19462.5</v>
      </c>
      <c r="F44" s="21">
        <f t="shared" ref="F44" si="21">IF(E44,E44/$E$46,"")</f>
        <v>1.0901814447303521E-3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29.95" customHeight="1" x14ac:dyDescent="0.3">
      <c r="A45" s="97" t="s">
        <v>62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29.95" customHeight="1" thickBot="1" x14ac:dyDescent="0.35">
      <c r="A46" s="64" t="s">
        <v>0</v>
      </c>
      <c r="B46" s="16">
        <f>SUM(B34:B45)</f>
        <v>1417</v>
      </c>
      <c r="C46" s="17">
        <f>SUM(C34:C45)</f>
        <v>1</v>
      </c>
      <c r="D46" s="18">
        <f>SUM(D34:D45)</f>
        <v>15190909.189999999</v>
      </c>
      <c r="E46" s="18">
        <f>SUM(E34:E45)</f>
        <v>17852532.800000001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zoomScale="80" zoomScaleNormal="80" workbookViewId="0">
      <selection activeCell="A45" sqref="A45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3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47</v>
      </c>
      <c r="C7" s="32"/>
      <c r="D7" s="32"/>
      <c r="E7" s="32"/>
      <c r="F7" s="32"/>
      <c r="G7" s="33"/>
      <c r="H7" s="73"/>
      <c r="I7" s="90" t="s">
        <v>52</v>
      </c>
      <c r="J7" s="91">
        <v>44029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93" t="str">
        <f>'CONTRACTACIO 1r TR 2020'!B8</f>
        <v>AJUNTAMENT DE BARCELONA (GERÈNCIES i DISTRICTES)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30" t="s">
        <v>6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2"/>
    </row>
    <row r="11" spans="1:31" ht="29.95" customHeight="1" thickBot="1" x14ac:dyDescent="0.35">
      <c r="A11" s="122" t="s">
        <v>10</v>
      </c>
      <c r="B11" s="133" t="s">
        <v>3</v>
      </c>
      <c r="C11" s="134"/>
      <c r="D11" s="134"/>
      <c r="E11" s="134"/>
      <c r="F11" s="135"/>
      <c r="G11" s="136" t="s">
        <v>1</v>
      </c>
      <c r="H11" s="137"/>
      <c r="I11" s="137"/>
      <c r="J11" s="137"/>
      <c r="K11" s="138"/>
      <c r="L11" s="108" t="s">
        <v>2</v>
      </c>
      <c r="M11" s="109"/>
      <c r="N11" s="109"/>
      <c r="O11" s="109"/>
      <c r="P11" s="109"/>
      <c r="Q11" s="139" t="s">
        <v>34</v>
      </c>
      <c r="R11" s="140"/>
      <c r="S11" s="140"/>
      <c r="T11" s="140"/>
      <c r="U11" s="141"/>
      <c r="V11" s="145" t="s">
        <v>5</v>
      </c>
      <c r="W11" s="146"/>
      <c r="X11" s="146"/>
      <c r="Y11" s="146"/>
      <c r="Z11" s="147"/>
      <c r="AA11" s="142" t="s">
        <v>4</v>
      </c>
      <c r="AB11" s="143"/>
      <c r="AC11" s="143"/>
      <c r="AD11" s="143"/>
      <c r="AE11" s="144"/>
    </row>
    <row r="12" spans="1:31" ht="38.950000000000003" customHeight="1" thickBot="1" x14ac:dyDescent="0.35">
      <c r="A12" s="123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11</v>
      </c>
      <c r="H13" s="20">
        <f t="shared" ref="H13:H21" si="2">IF(G13,G13/$G$25,"")</f>
        <v>1.1917659804983749E-2</v>
      </c>
      <c r="I13" s="4">
        <v>1334004</v>
      </c>
      <c r="J13" s="5">
        <v>1562464.0899999999</v>
      </c>
      <c r="K13" s="21">
        <f t="shared" ref="K13:K21" si="3">IF(J13,J13/$J$25,"")</f>
        <v>9.4134800920635781E-2</v>
      </c>
      <c r="L13" s="1">
        <v>7</v>
      </c>
      <c r="M13" s="20">
        <f t="shared" ref="M13:M21" si="4">IF(L13,L13/$L$25,"")</f>
        <v>1.2027491408934709E-2</v>
      </c>
      <c r="N13" s="4">
        <v>1441973.1700000002</v>
      </c>
      <c r="O13" s="5">
        <v>1738007.4399999997</v>
      </c>
      <c r="P13" s="21">
        <f t="shared" ref="P13:P21" si="5">IF(O13,O13/$O$25,"")</f>
        <v>0.36557002767527841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">
      <c r="A14" s="43" t="s">
        <v>18</v>
      </c>
      <c r="B14" s="2">
        <v>2</v>
      </c>
      <c r="C14" s="20">
        <f t="shared" si="0"/>
        <v>9.0909090909090912E-2</v>
      </c>
      <c r="D14" s="6">
        <v>357825</v>
      </c>
      <c r="E14" s="7">
        <v>432968.25</v>
      </c>
      <c r="F14" s="21">
        <f t="shared" si="1"/>
        <v>0.29139230960650575</v>
      </c>
      <c r="G14" s="2">
        <v>9</v>
      </c>
      <c r="H14" s="20">
        <f t="shared" si="2"/>
        <v>9.7508125677139759E-3</v>
      </c>
      <c r="I14" s="6">
        <v>216954.16</v>
      </c>
      <c r="J14" s="7">
        <v>264934.55000000005</v>
      </c>
      <c r="K14" s="21">
        <f t="shared" si="3"/>
        <v>1.596168595545017E-2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1.0834236186348862E-3</v>
      </c>
      <c r="I15" s="6">
        <v>28470</v>
      </c>
      <c r="J15" s="7">
        <v>34448.699999999997</v>
      </c>
      <c r="K15" s="21">
        <f t="shared" si="3"/>
        <v>2.0754534694456279E-3</v>
      </c>
      <c r="L15" s="2">
        <v>2</v>
      </c>
      <c r="M15" s="20">
        <f t="shared" si="4"/>
        <v>3.4364261168384879E-3</v>
      </c>
      <c r="N15" s="6">
        <v>68317.11</v>
      </c>
      <c r="O15" s="7">
        <v>84663.7</v>
      </c>
      <c r="P15" s="21">
        <f t="shared" si="5"/>
        <v>1.7808042957567244E-2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>
        <v>1</v>
      </c>
      <c r="R16" s="20">
        <f t="shared" si="6"/>
        <v>1</v>
      </c>
      <c r="S16" s="6">
        <v>435514.9</v>
      </c>
      <c r="T16" s="7">
        <v>435514.9</v>
      </c>
      <c r="U16" s="21">
        <f t="shared" si="7"/>
        <v>1</v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2</v>
      </c>
      <c r="H18" s="66">
        <f t="shared" si="2"/>
        <v>2.1668472372697724E-3</v>
      </c>
      <c r="I18" s="69">
        <v>2084755.3599999999</v>
      </c>
      <c r="J18" s="70">
        <v>2128955.46</v>
      </c>
      <c r="K18" s="67">
        <f t="shared" si="3"/>
        <v>0.12826457880129621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93</v>
      </c>
      <c r="H19" s="20">
        <f t="shared" si="2"/>
        <v>0.10075839653304441</v>
      </c>
      <c r="I19" s="6">
        <v>1549719.0599999994</v>
      </c>
      <c r="J19" s="7">
        <v>1746584.1199999994</v>
      </c>
      <c r="K19" s="21">
        <f t="shared" si="3"/>
        <v>0.1052276013763259</v>
      </c>
      <c r="L19" s="2">
        <v>29</v>
      </c>
      <c r="M19" s="20">
        <f t="shared" si="4"/>
        <v>4.9828178694158079E-2</v>
      </c>
      <c r="N19" s="6">
        <v>40137.340000000004</v>
      </c>
      <c r="O19" s="7">
        <v>48566.21</v>
      </c>
      <c r="P19" s="21">
        <f t="shared" si="5"/>
        <v>1.0215347946832371E-2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17</v>
      </c>
      <c r="C20" s="66">
        <f t="shared" si="0"/>
        <v>0.77272727272727271</v>
      </c>
      <c r="D20" s="69">
        <v>557557.42999999993</v>
      </c>
      <c r="E20" s="70">
        <v>674644.48999999987</v>
      </c>
      <c r="F20" s="21">
        <f t="shared" si="1"/>
        <v>0.45404302995520607</v>
      </c>
      <c r="G20" s="68">
        <v>323</v>
      </c>
      <c r="H20" s="66">
        <f t="shared" si="2"/>
        <v>0.34994582881906827</v>
      </c>
      <c r="I20" s="69">
        <v>2682589.3699999987</v>
      </c>
      <c r="J20" s="70">
        <v>3214067.8000000017</v>
      </c>
      <c r="K20" s="21">
        <f t="shared" si="3"/>
        <v>0.19364005511219526</v>
      </c>
      <c r="L20" s="68">
        <v>70</v>
      </c>
      <c r="M20" s="66">
        <f t="shared" si="4"/>
        <v>0.12027491408934708</v>
      </c>
      <c r="N20" s="69">
        <v>392928.80999999994</v>
      </c>
      <c r="O20" s="70">
        <v>471790.80000000016</v>
      </c>
      <c r="P20" s="67">
        <f t="shared" si="5"/>
        <v>9.9235809838041797E-2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12</v>
      </c>
      <c r="W20" s="66">
        <f t="shared" si="8"/>
        <v>0.42857142857142855</v>
      </c>
      <c r="X20" s="69">
        <v>168849.08</v>
      </c>
      <c r="Y20" s="70">
        <v>187997.44999999998</v>
      </c>
      <c r="Z20" s="67">
        <f t="shared" si="9"/>
        <v>0.9754985682548224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282</v>
      </c>
      <c r="H21" s="20">
        <f t="shared" si="2"/>
        <v>0.30552546045503792</v>
      </c>
      <c r="I21" s="6">
        <v>213540.95999999993</v>
      </c>
      <c r="J21" s="7">
        <v>250581.61000000013</v>
      </c>
      <c r="K21" s="21">
        <f t="shared" si="3"/>
        <v>1.5096954946159697E-2</v>
      </c>
      <c r="L21" s="2">
        <v>289</v>
      </c>
      <c r="M21" s="20">
        <f t="shared" si="4"/>
        <v>0.49656357388316152</v>
      </c>
      <c r="N21" s="6">
        <v>157885.6700000001</v>
      </c>
      <c r="O21" s="7">
        <v>186552.96999999997</v>
      </c>
      <c r="P21" s="21">
        <f t="shared" si="5"/>
        <v>3.9239287954834869E-2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>
        <v>16</v>
      </c>
      <c r="W21" s="20">
        <f t="shared" si="8"/>
        <v>0.5714285714285714</v>
      </c>
      <c r="X21" s="6">
        <v>4412.24</v>
      </c>
      <c r="Y21" s="7">
        <v>4721.8999999999996</v>
      </c>
      <c r="Z21" s="21">
        <f t="shared" si="9"/>
        <v>2.4501431745177639E-2</v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3">
      <c r="A23" s="94" t="s">
        <v>53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>
        <v>63</v>
      </c>
      <c r="H23" s="20">
        <f t="shared" si="13"/>
        <v>6.8255687973997836E-2</v>
      </c>
      <c r="I23" s="6">
        <v>54007.5</v>
      </c>
      <c r="J23" s="7">
        <v>56170.5</v>
      </c>
      <c r="K23" s="21">
        <f t="shared" si="14"/>
        <v>3.384141030154858E-3</v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62</v>
      </c>
      <c r="B24" s="68">
        <v>3</v>
      </c>
      <c r="C24" s="66">
        <f t="shared" ref="C24" si="22">IF(B24,B24/$B$25,"")</f>
        <v>0.13636363636363635</v>
      </c>
      <c r="D24" s="69">
        <v>312601.25</v>
      </c>
      <c r="E24" s="70">
        <v>378247.51</v>
      </c>
      <c r="F24" s="67">
        <f t="shared" si="1"/>
        <v>0.25456466043828824</v>
      </c>
      <c r="G24" s="68">
        <v>139</v>
      </c>
      <c r="H24" s="66">
        <f t="shared" ref="H24" si="23">IF(G24,G24/$G$25,"")</f>
        <v>0.15059588299024917</v>
      </c>
      <c r="I24" s="69">
        <v>6172456.160000002</v>
      </c>
      <c r="J24" s="70">
        <v>7339948.9499999983</v>
      </c>
      <c r="K24" s="67">
        <f t="shared" ref="K24" si="24">IF(J24,J24/$J$25,"")</f>
        <v>0.44221472838833659</v>
      </c>
      <c r="L24" s="68">
        <v>185</v>
      </c>
      <c r="M24" s="66">
        <f t="shared" ref="M24" si="25">IF(L24,L24/$L$25,"")</f>
        <v>0.31786941580756012</v>
      </c>
      <c r="N24" s="69">
        <v>1967653.2500000002</v>
      </c>
      <c r="O24" s="70">
        <v>2224658.3099999996</v>
      </c>
      <c r="P24" s="67">
        <f t="shared" ref="P24" si="26">IF(O24,O24/$O$25,"")</f>
        <v>0.46793148362744524</v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.049999999999997" customHeight="1" thickBot="1" x14ac:dyDescent="0.35">
      <c r="A25" s="82" t="s">
        <v>0</v>
      </c>
      <c r="B25" s="16">
        <f t="shared" ref="B25:AE25" si="32">SUM(B13:B24)</f>
        <v>22</v>
      </c>
      <c r="C25" s="17">
        <f t="shared" si="32"/>
        <v>1</v>
      </c>
      <c r="D25" s="18">
        <f t="shared" si="32"/>
        <v>1227983.68</v>
      </c>
      <c r="E25" s="18">
        <f t="shared" si="32"/>
        <v>1485860.2499999998</v>
      </c>
      <c r="F25" s="19">
        <f t="shared" si="32"/>
        <v>1</v>
      </c>
      <c r="G25" s="16">
        <f t="shared" si="32"/>
        <v>923</v>
      </c>
      <c r="H25" s="17">
        <f t="shared" si="32"/>
        <v>1</v>
      </c>
      <c r="I25" s="18">
        <f t="shared" si="32"/>
        <v>14336496.57</v>
      </c>
      <c r="J25" s="18">
        <f t="shared" si="32"/>
        <v>16598155.779999997</v>
      </c>
      <c r="K25" s="19">
        <f t="shared" si="32"/>
        <v>1</v>
      </c>
      <c r="L25" s="16">
        <f t="shared" si="32"/>
        <v>582</v>
      </c>
      <c r="M25" s="17">
        <f t="shared" si="32"/>
        <v>1</v>
      </c>
      <c r="N25" s="18">
        <f t="shared" si="32"/>
        <v>4068895.3500000006</v>
      </c>
      <c r="O25" s="18">
        <f t="shared" si="32"/>
        <v>4754239.43</v>
      </c>
      <c r="P25" s="19">
        <f t="shared" si="32"/>
        <v>1</v>
      </c>
      <c r="Q25" s="16">
        <f t="shared" si="32"/>
        <v>1</v>
      </c>
      <c r="R25" s="17">
        <f t="shared" si="32"/>
        <v>1</v>
      </c>
      <c r="S25" s="18">
        <f t="shared" si="32"/>
        <v>435514.9</v>
      </c>
      <c r="T25" s="18">
        <f t="shared" si="32"/>
        <v>435514.9</v>
      </c>
      <c r="U25" s="19">
        <f t="shared" si="32"/>
        <v>1</v>
      </c>
      <c r="V25" s="16">
        <f t="shared" si="32"/>
        <v>28</v>
      </c>
      <c r="W25" s="17">
        <f t="shared" si="32"/>
        <v>1</v>
      </c>
      <c r="X25" s="18">
        <f t="shared" si="32"/>
        <v>173261.31999999998</v>
      </c>
      <c r="Y25" s="18">
        <f t="shared" si="32"/>
        <v>192719.34999999998</v>
      </c>
      <c r="Z25" s="19">
        <f t="shared" si="32"/>
        <v>1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customHeight="1" x14ac:dyDescent="0.3">
      <c r="A27" s="128" t="s">
        <v>60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">
      <c r="A28" s="129" t="s">
        <v>63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05" customHeight="1" x14ac:dyDescent="0.3">
      <c r="A29" s="124" t="s">
        <v>36</v>
      </c>
      <c r="B29" s="124"/>
      <c r="C29" s="124"/>
      <c r="D29" s="124"/>
      <c r="E29" s="124"/>
      <c r="F29" s="124"/>
      <c r="G29" s="124"/>
      <c r="H29" s="124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5" t="s">
        <v>10</v>
      </c>
      <c r="B31" s="110" t="s">
        <v>17</v>
      </c>
      <c r="C31" s="111"/>
      <c r="D31" s="111"/>
      <c r="E31" s="111"/>
      <c r="F31" s="112"/>
      <c r="G31" s="25"/>
      <c r="J31" s="116" t="s">
        <v>15</v>
      </c>
      <c r="K31" s="117"/>
      <c r="L31" s="110" t="s">
        <v>16</v>
      </c>
      <c r="M31" s="111"/>
      <c r="N31" s="111"/>
      <c r="O31" s="111"/>
      <c r="P31" s="112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6"/>
      <c r="B32" s="113"/>
      <c r="C32" s="114"/>
      <c r="D32" s="114"/>
      <c r="E32" s="114"/>
      <c r="F32" s="115"/>
      <c r="G32" s="25"/>
      <c r="J32" s="118"/>
      <c r="K32" s="119"/>
      <c r="L32" s="113"/>
      <c r="M32" s="114"/>
      <c r="N32" s="114"/>
      <c r="O32" s="114"/>
      <c r="P32" s="115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5">
      <c r="A33" s="107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20"/>
      <c r="K33" s="121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29.95" customHeight="1" x14ac:dyDescent="0.3">
      <c r="A34" s="41" t="s">
        <v>25</v>
      </c>
      <c r="B34" s="9">
        <f t="shared" ref="B34:B45" si="33">B13+G13+L13+Q13+AA13+V13</f>
        <v>18</v>
      </c>
      <c r="C34" s="8">
        <f t="shared" ref="C34:C45" si="34">IF(B34,B34/$B$46,"")</f>
        <v>1.1568123393316195E-2</v>
      </c>
      <c r="D34" s="10">
        <f t="shared" ref="D34:D45" si="35">D13+I13+N13+S13+AC13+X13</f>
        <v>2775977.17</v>
      </c>
      <c r="E34" s="11">
        <f t="shared" ref="E34:E45" si="36">E13+J13+O13+T13+AD13+Y13</f>
        <v>3300471.5299999993</v>
      </c>
      <c r="F34" s="21">
        <f t="shared" ref="F34:F42" si="37">IF(E34,E34/$E$46,"")</f>
        <v>0.14064615418783907</v>
      </c>
      <c r="J34" s="152" t="s">
        <v>3</v>
      </c>
      <c r="K34" s="153"/>
      <c r="L34" s="57">
        <f>B25</f>
        <v>22</v>
      </c>
      <c r="M34" s="8">
        <f t="shared" ref="M34:M39" si="38">IF(L34,L34/$L$40,"")</f>
        <v>1.4138817480719794E-2</v>
      </c>
      <c r="N34" s="58">
        <f>D25</f>
        <v>1227983.68</v>
      </c>
      <c r="O34" s="58">
        <f>E25</f>
        <v>1485860.2499999998</v>
      </c>
      <c r="P34" s="59">
        <f t="shared" ref="P34:P39" si="39">IF(O34,O34/$O$40,"")</f>
        <v>6.33183858498792E-2</v>
      </c>
    </row>
    <row r="35" spans="1:33" s="25" customFormat="1" ht="29.95" customHeight="1" x14ac:dyDescent="0.3">
      <c r="A35" s="43" t="s">
        <v>18</v>
      </c>
      <c r="B35" s="12">
        <f t="shared" si="33"/>
        <v>11</v>
      </c>
      <c r="C35" s="8">
        <f t="shared" si="34"/>
        <v>7.0694087403598968E-3</v>
      </c>
      <c r="D35" s="13">
        <f t="shared" si="35"/>
        <v>574779.16</v>
      </c>
      <c r="E35" s="14">
        <f t="shared" si="36"/>
        <v>697902.8</v>
      </c>
      <c r="F35" s="21">
        <f t="shared" si="37"/>
        <v>2.9740400401794907E-2</v>
      </c>
      <c r="J35" s="148" t="s">
        <v>1</v>
      </c>
      <c r="K35" s="149"/>
      <c r="L35" s="60">
        <f>G25</f>
        <v>923</v>
      </c>
      <c r="M35" s="8">
        <f t="shared" si="38"/>
        <v>0.59318766066838047</v>
      </c>
      <c r="N35" s="61">
        <f>I25</f>
        <v>14336496.57</v>
      </c>
      <c r="O35" s="61">
        <f>J25</f>
        <v>16598155.779999997</v>
      </c>
      <c r="P35" s="59">
        <f t="shared" si="39"/>
        <v>0.70731310839928774</v>
      </c>
    </row>
    <row r="36" spans="1:33" ht="29.95" customHeight="1" x14ac:dyDescent="0.3">
      <c r="A36" s="43" t="s">
        <v>19</v>
      </c>
      <c r="B36" s="12">
        <f t="shared" si="33"/>
        <v>3</v>
      </c>
      <c r="C36" s="8">
        <f t="shared" si="34"/>
        <v>1.9280205655526992E-3</v>
      </c>
      <c r="D36" s="13">
        <f t="shared" si="35"/>
        <v>96787.11</v>
      </c>
      <c r="E36" s="14">
        <f t="shared" si="36"/>
        <v>119112.4</v>
      </c>
      <c r="F36" s="21">
        <f t="shared" si="37"/>
        <v>5.0758507758082577E-3</v>
      </c>
      <c r="G36" s="25"/>
      <c r="J36" s="148" t="s">
        <v>2</v>
      </c>
      <c r="K36" s="149"/>
      <c r="L36" s="60">
        <f>L25</f>
        <v>582</v>
      </c>
      <c r="M36" s="8">
        <f t="shared" si="38"/>
        <v>0.37403598971722363</v>
      </c>
      <c r="N36" s="61">
        <f>N25</f>
        <v>4068895.3500000006</v>
      </c>
      <c r="O36" s="61">
        <f>O25</f>
        <v>4754239.43</v>
      </c>
      <c r="P36" s="59">
        <f t="shared" si="39"/>
        <v>0.20259695799214616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33"/>
        <v>1</v>
      </c>
      <c r="C37" s="8">
        <f t="shared" si="34"/>
        <v>6.426735218508997E-4</v>
      </c>
      <c r="D37" s="13">
        <f t="shared" si="35"/>
        <v>435514.9</v>
      </c>
      <c r="E37" s="14">
        <f t="shared" si="36"/>
        <v>435514.9</v>
      </c>
      <c r="F37" s="21">
        <f t="shared" si="37"/>
        <v>1.8559013528743069E-2</v>
      </c>
      <c r="G37" s="25"/>
      <c r="J37" s="148" t="s">
        <v>34</v>
      </c>
      <c r="K37" s="149"/>
      <c r="L37" s="60">
        <f>Q25</f>
        <v>1</v>
      </c>
      <c r="M37" s="8">
        <f t="shared" si="38"/>
        <v>6.426735218508997E-4</v>
      </c>
      <c r="N37" s="61">
        <f>S25</f>
        <v>435514.9</v>
      </c>
      <c r="O37" s="61">
        <f>T25</f>
        <v>435514.9</v>
      </c>
      <c r="P37" s="59">
        <f t="shared" si="39"/>
        <v>1.8559013528743073E-2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8" t="s">
        <v>5</v>
      </c>
      <c r="K38" s="149"/>
      <c r="L38" s="60">
        <f>V25</f>
        <v>28</v>
      </c>
      <c r="M38" s="8">
        <f t="shared" si="38"/>
        <v>1.7994858611825194E-2</v>
      </c>
      <c r="N38" s="61">
        <f>X25</f>
        <v>173261.31999999998</v>
      </c>
      <c r="O38" s="61">
        <f>Y25</f>
        <v>192719.34999999998</v>
      </c>
      <c r="P38" s="59">
        <f t="shared" si="39"/>
        <v>8.212534229943844E-3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33"/>
        <v>2</v>
      </c>
      <c r="C39" s="8">
        <f t="shared" si="34"/>
        <v>1.2853470437017994E-3</v>
      </c>
      <c r="D39" s="13">
        <f t="shared" si="35"/>
        <v>2084755.3599999999</v>
      </c>
      <c r="E39" s="22">
        <f t="shared" si="36"/>
        <v>2128955.46</v>
      </c>
      <c r="F39" s="21">
        <f t="shared" si="37"/>
        <v>9.072321792947019E-2</v>
      </c>
      <c r="G39" s="25"/>
      <c r="J39" s="148" t="s">
        <v>4</v>
      </c>
      <c r="K39" s="149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33"/>
        <v>122</v>
      </c>
      <c r="C40" s="8">
        <f t="shared" si="34"/>
        <v>7.8406169665809766E-2</v>
      </c>
      <c r="D40" s="13">
        <f t="shared" si="35"/>
        <v>1589856.3999999994</v>
      </c>
      <c r="E40" s="23">
        <f t="shared" si="36"/>
        <v>1795150.3299999994</v>
      </c>
      <c r="F40" s="21">
        <f t="shared" si="37"/>
        <v>7.6498460237749782E-2</v>
      </c>
      <c r="G40" s="25"/>
      <c r="J40" s="150" t="s">
        <v>0</v>
      </c>
      <c r="K40" s="151"/>
      <c r="L40" s="83">
        <f>SUM(L34:L39)</f>
        <v>1556</v>
      </c>
      <c r="M40" s="17">
        <f>SUM(M34:M39)</f>
        <v>0.99999999999999989</v>
      </c>
      <c r="N40" s="84">
        <f>SUM(N34:N39)</f>
        <v>20242151.82</v>
      </c>
      <c r="O40" s="85">
        <f>SUM(O34:O39)</f>
        <v>23466489.709999997</v>
      </c>
      <c r="P40" s="86">
        <f>SUM(P34:P39)</f>
        <v>1.0000000000000002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33"/>
        <v>422</v>
      </c>
      <c r="C41" s="8">
        <f t="shared" si="34"/>
        <v>0.27120822622107971</v>
      </c>
      <c r="D41" s="13">
        <f t="shared" si="35"/>
        <v>3801924.689999999</v>
      </c>
      <c r="E41" s="23">
        <f t="shared" si="36"/>
        <v>4548500.5400000019</v>
      </c>
      <c r="F41" s="21">
        <f t="shared" si="37"/>
        <v>0.19382960963529647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29.95" customHeight="1" x14ac:dyDescent="0.3">
      <c r="A42" s="46" t="s">
        <v>32</v>
      </c>
      <c r="B42" s="12">
        <f t="shared" si="33"/>
        <v>587</v>
      </c>
      <c r="C42" s="8">
        <f t="shared" si="34"/>
        <v>0.37724935732647813</v>
      </c>
      <c r="D42" s="13">
        <f t="shared" si="35"/>
        <v>375838.87</v>
      </c>
      <c r="E42" s="14">
        <f t="shared" si="36"/>
        <v>441856.4800000001</v>
      </c>
      <c r="F42" s="21">
        <f t="shared" si="37"/>
        <v>1.8829253350649524E-2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29.95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29.95" customHeight="1" x14ac:dyDescent="0.3">
      <c r="A44" s="94" t="s">
        <v>53</v>
      </c>
      <c r="B44" s="12">
        <f t="shared" si="33"/>
        <v>63</v>
      </c>
      <c r="C44" s="8">
        <f t="shared" si="34"/>
        <v>4.0488431876606681E-2</v>
      </c>
      <c r="D44" s="13">
        <f t="shared" si="35"/>
        <v>54007.5</v>
      </c>
      <c r="E44" s="14">
        <f t="shared" si="36"/>
        <v>56170.5</v>
      </c>
      <c r="F44" s="21">
        <f>IF(E44,E44/$E$46,"")</f>
        <v>2.3936473113003996E-3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29.95" customHeight="1" x14ac:dyDescent="0.3">
      <c r="A45" s="94" t="s">
        <v>62</v>
      </c>
      <c r="B45" s="12">
        <f t="shared" si="33"/>
        <v>327</v>
      </c>
      <c r="C45" s="8">
        <f t="shared" si="34"/>
        <v>0.21015424164524421</v>
      </c>
      <c r="D45" s="13">
        <f t="shared" si="35"/>
        <v>8452710.660000002</v>
      </c>
      <c r="E45" s="14">
        <f t="shared" si="36"/>
        <v>9942854.7699999977</v>
      </c>
      <c r="F45" s="21">
        <f>IF(E45,E45/$E$46,"")</f>
        <v>0.42370439264134818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29.95" customHeight="1" thickBot="1" x14ac:dyDescent="0.35">
      <c r="A46" s="64" t="s">
        <v>0</v>
      </c>
      <c r="B46" s="16">
        <f>SUM(B34:B45)</f>
        <v>1556</v>
      </c>
      <c r="C46" s="17">
        <f>SUM(C34:C45)</f>
        <v>1</v>
      </c>
      <c r="D46" s="18">
        <f>SUM(D34:D45)</f>
        <v>20242151.82</v>
      </c>
      <c r="E46" s="18">
        <f>SUM(E34:E45)</f>
        <v>23466489.710000001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19" zoomScale="90" zoomScaleNormal="90" workbookViewId="0">
      <selection activeCell="G20" sqref="G20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8.66406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102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3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48</v>
      </c>
      <c r="C7" s="32"/>
      <c r="D7" s="32"/>
      <c r="E7" s="32"/>
      <c r="F7" s="32"/>
      <c r="G7" s="33"/>
      <c r="H7" s="73"/>
      <c r="I7" s="103" t="s">
        <v>65</v>
      </c>
      <c r="J7" s="104">
        <v>44278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93" t="str">
        <f>'CONTRACTACIO 1r TR 2020'!B8</f>
        <v>AJUNTAMENT DE BARCELONA (GERÈNCIES i DISTRICTES)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30" t="s">
        <v>6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2"/>
    </row>
    <row r="11" spans="1:31" ht="29.95" customHeight="1" thickBot="1" x14ac:dyDescent="0.35">
      <c r="A11" s="122" t="s">
        <v>10</v>
      </c>
      <c r="B11" s="133" t="s">
        <v>3</v>
      </c>
      <c r="C11" s="134"/>
      <c r="D11" s="134"/>
      <c r="E11" s="134"/>
      <c r="F11" s="135"/>
      <c r="G11" s="136" t="s">
        <v>1</v>
      </c>
      <c r="H11" s="137"/>
      <c r="I11" s="137"/>
      <c r="J11" s="137"/>
      <c r="K11" s="138"/>
      <c r="L11" s="108" t="s">
        <v>2</v>
      </c>
      <c r="M11" s="109"/>
      <c r="N11" s="109"/>
      <c r="O11" s="109"/>
      <c r="P11" s="109"/>
      <c r="Q11" s="139" t="s">
        <v>34</v>
      </c>
      <c r="R11" s="140"/>
      <c r="S11" s="140"/>
      <c r="T11" s="140"/>
      <c r="U11" s="141"/>
      <c r="V11" s="145" t="s">
        <v>5</v>
      </c>
      <c r="W11" s="146"/>
      <c r="X11" s="146"/>
      <c r="Y11" s="146"/>
      <c r="Z11" s="147"/>
      <c r="AA11" s="142" t="s">
        <v>4</v>
      </c>
      <c r="AB11" s="143"/>
      <c r="AC11" s="143"/>
      <c r="AD11" s="143"/>
      <c r="AE11" s="144"/>
    </row>
    <row r="12" spans="1:31" ht="38.950000000000003" customHeight="1" thickBot="1" x14ac:dyDescent="0.35">
      <c r="A12" s="123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30</v>
      </c>
      <c r="H13" s="20">
        <f t="shared" ref="H13:H23" si="2">IF(G13,G13/$G$25,"")</f>
        <v>3.0272452068617558E-2</v>
      </c>
      <c r="I13" s="4">
        <v>4250033.24</v>
      </c>
      <c r="J13" s="5">
        <v>5086152.4200000009</v>
      </c>
      <c r="K13" s="21">
        <f t="shared" ref="K13:K23" si="3">IF(J13,J13/$J$25,"")</f>
        <v>0.320248352395688</v>
      </c>
      <c r="L13" s="1">
        <v>6</v>
      </c>
      <c r="M13" s="20">
        <f t="shared" ref="M13:M23" si="4">IF(L13,L13/$L$25,"")</f>
        <v>1.3303769401330377E-2</v>
      </c>
      <c r="N13" s="4">
        <v>1232117.48</v>
      </c>
      <c r="O13" s="5">
        <v>1490862.1500000001</v>
      </c>
      <c r="P13" s="21">
        <f t="shared" ref="P13:P23" si="5">IF(O13,O13/$O$25,"")</f>
        <v>0.42801063849761323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">
      <c r="A14" s="43" t="s">
        <v>18</v>
      </c>
      <c r="B14" s="2">
        <v>3</v>
      </c>
      <c r="C14" s="20">
        <f t="shared" si="0"/>
        <v>6.5217391304347824E-2</v>
      </c>
      <c r="D14" s="6">
        <v>224888.61</v>
      </c>
      <c r="E14" s="7">
        <v>272115.22000000003</v>
      </c>
      <c r="F14" s="21">
        <f t="shared" si="1"/>
        <v>0.11153390429978625</v>
      </c>
      <c r="G14" s="2">
        <v>10</v>
      </c>
      <c r="H14" s="20">
        <f t="shared" si="2"/>
        <v>1.0090817356205853E-2</v>
      </c>
      <c r="I14" s="6">
        <v>453413.87000000005</v>
      </c>
      <c r="J14" s="7">
        <v>534959.91</v>
      </c>
      <c r="K14" s="21">
        <f t="shared" si="3"/>
        <v>3.3683620864678201E-2</v>
      </c>
      <c r="L14" s="2">
        <v>6</v>
      </c>
      <c r="M14" s="20">
        <f t="shared" si="4"/>
        <v>1.3303769401330377E-2</v>
      </c>
      <c r="N14" s="6">
        <v>214377.65</v>
      </c>
      <c r="O14" s="7">
        <v>259396.96</v>
      </c>
      <c r="P14" s="21">
        <f t="shared" si="5"/>
        <v>7.4470103405562899E-2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>
        <v>3</v>
      </c>
      <c r="C15" s="20">
        <f t="shared" si="0"/>
        <v>6.5217391304347824E-2</v>
      </c>
      <c r="D15" s="6">
        <v>150332.34</v>
      </c>
      <c r="E15" s="7">
        <v>181902.13</v>
      </c>
      <c r="F15" s="21">
        <f t="shared" si="1"/>
        <v>7.4557589095337176E-2</v>
      </c>
      <c r="G15" s="2">
        <v>9</v>
      </c>
      <c r="H15" s="20">
        <f t="shared" si="2"/>
        <v>9.0817356205852677E-3</v>
      </c>
      <c r="I15" s="6">
        <v>226856.91</v>
      </c>
      <c r="J15" s="7">
        <v>274496.84999999998</v>
      </c>
      <c r="K15" s="21">
        <f t="shared" si="3"/>
        <v>1.7283627522571628E-2</v>
      </c>
      <c r="L15" s="2">
        <v>6</v>
      </c>
      <c r="M15" s="20">
        <f t="shared" si="4"/>
        <v>1.3303769401330377E-2</v>
      </c>
      <c r="N15" s="6">
        <v>139156.43</v>
      </c>
      <c r="O15" s="7">
        <v>166559.67999999999</v>
      </c>
      <c r="P15" s="21">
        <f t="shared" si="5"/>
        <v>4.7817509475814472E-2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>
        <v>1</v>
      </c>
      <c r="R16" s="20">
        <f t="shared" si="6"/>
        <v>1</v>
      </c>
      <c r="S16" s="6">
        <v>191250</v>
      </c>
      <c r="T16" s="7">
        <v>191250</v>
      </c>
      <c r="U16" s="21">
        <f t="shared" si="7"/>
        <v>1</v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>
        <v>3</v>
      </c>
      <c r="C18" s="66">
        <f t="shared" si="0"/>
        <v>6.5217391304347824E-2</v>
      </c>
      <c r="D18" s="69">
        <v>261462.49</v>
      </c>
      <c r="E18" s="70">
        <v>316369.61</v>
      </c>
      <c r="F18" s="67">
        <f t="shared" si="1"/>
        <v>0.12967278274659055</v>
      </c>
      <c r="G18" s="71">
        <v>3</v>
      </c>
      <c r="H18" s="66">
        <f t="shared" si="2"/>
        <v>3.0272452068617556E-3</v>
      </c>
      <c r="I18" s="69">
        <v>156370.27000000002</v>
      </c>
      <c r="J18" s="70">
        <v>177273.21</v>
      </c>
      <c r="K18" s="67">
        <f t="shared" si="3"/>
        <v>1.1161964632273995E-2</v>
      </c>
      <c r="L18" s="71">
        <v>4</v>
      </c>
      <c r="M18" s="66">
        <f t="shared" si="4"/>
        <v>8.869179600886918E-3</v>
      </c>
      <c r="N18" s="69">
        <v>251506.84</v>
      </c>
      <c r="O18" s="70">
        <v>296225.33999999997</v>
      </c>
      <c r="P18" s="67">
        <f t="shared" si="5"/>
        <v>8.5043138906284899E-2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93</v>
      </c>
      <c r="H19" s="20">
        <f t="shared" si="2"/>
        <v>9.3844601412714432E-2</v>
      </c>
      <c r="I19" s="6">
        <v>3555017.4400000009</v>
      </c>
      <c r="J19" s="7">
        <v>4252012.5399999991</v>
      </c>
      <c r="K19" s="21">
        <f t="shared" si="3"/>
        <v>0.26772693734978625</v>
      </c>
      <c r="L19" s="2">
        <v>24</v>
      </c>
      <c r="M19" s="20">
        <f t="shared" si="4"/>
        <v>5.3215077605321508E-2</v>
      </c>
      <c r="N19" s="6">
        <v>26114.590000000004</v>
      </c>
      <c r="O19" s="7">
        <v>31598.65</v>
      </c>
      <c r="P19" s="21">
        <f t="shared" si="5"/>
        <v>9.0716357392013787E-3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35</v>
      </c>
      <c r="C20" s="66">
        <f t="shared" si="0"/>
        <v>0.76086956521739135</v>
      </c>
      <c r="D20" s="69">
        <v>1105169.5600000003</v>
      </c>
      <c r="E20" s="70">
        <v>1337255.1800000002</v>
      </c>
      <c r="F20" s="21">
        <f t="shared" si="1"/>
        <v>0.54811080126467548</v>
      </c>
      <c r="G20" s="68">
        <v>441</v>
      </c>
      <c r="H20" s="66">
        <f t="shared" si="2"/>
        <v>0.44500504540867808</v>
      </c>
      <c r="I20" s="69">
        <v>3455842.1099999994</v>
      </c>
      <c r="J20" s="70">
        <v>4114693.4000000013</v>
      </c>
      <c r="K20" s="67">
        <f t="shared" si="3"/>
        <v>0.2590806710356926</v>
      </c>
      <c r="L20" s="68">
        <v>79</v>
      </c>
      <c r="M20" s="66">
        <f t="shared" si="4"/>
        <v>0.17516629711751663</v>
      </c>
      <c r="N20" s="69">
        <v>584478.35000000009</v>
      </c>
      <c r="O20" s="70">
        <v>702671.05000000016</v>
      </c>
      <c r="P20" s="67">
        <f t="shared" si="5"/>
        <v>0.2017293716687947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3</v>
      </c>
      <c r="W20" s="66">
        <f t="shared" si="8"/>
        <v>0.3</v>
      </c>
      <c r="X20" s="69">
        <v>30246.899999999998</v>
      </c>
      <c r="Y20" s="70">
        <v>34986.009999999995</v>
      </c>
      <c r="Z20" s="67">
        <f t="shared" si="9"/>
        <v>0.93333335111822036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333</v>
      </c>
      <c r="H21" s="20">
        <f t="shared" si="2"/>
        <v>0.33602421796165488</v>
      </c>
      <c r="I21" s="6">
        <v>246018.25999999998</v>
      </c>
      <c r="J21" s="7">
        <v>290580.2</v>
      </c>
      <c r="K21" s="21">
        <f t="shared" si="3"/>
        <v>1.8296311750879358E-2</v>
      </c>
      <c r="L21" s="2">
        <v>310</v>
      </c>
      <c r="M21" s="20">
        <f t="shared" si="4"/>
        <v>0.68736141906873616</v>
      </c>
      <c r="N21" s="6">
        <v>122561.18999999997</v>
      </c>
      <c r="O21" s="7">
        <v>144906.95999999985</v>
      </c>
      <c r="P21" s="21">
        <f t="shared" si="5"/>
        <v>4.1601244268189404E-2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>
        <v>7</v>
      </c>
      <c r="W21" s="20">
        <f t="shared" si="8"/>
        <v>0.7</v>
      </c>
      <c r="X21" s="6">
        <v>2239.4299999999998</v>
      </c>
      <c r="Y21" s="7">
        <v>2499</v>
      </c>
      <c r="Z21" s="21">
        <f t="shared" si="9"/>
        <v>6.6666648881779686E-2</v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94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56</v>
      </c>
      <c r="H23" s="20">
        <f t="shared" si="2"/>
        <v>5.6508577194752774E-2</v>
      </c>
      <c r="I23" s="6">
        <v>61902.5</v>
      </c>
      <c r="J23" s="7">
        <v>70019</v>
      </c>
      <c r="K23" s="21">
        <f t="shared" si="3"/>
        <v>4.4087293369776117E-3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62</v>
      </c>
      <c r="B24" s="68">
        <v>2</v>
      </c>
      <c r="C24" s="66">
        <f t="shared" ref="C24" si="12">IF(B24,B24/$B$25,"")</f>
        <v>4.3478260869565216E-2</v>
      </c>
      <c r="D24" s="69">
        <v>274472.10000000003</v>
      </c>
      <c r="E24" s="70">
        <v>332111.24</v>
      </c>
      <c r="F24" s="67">
        <f t="shared" si="1"/>
        <v>0.13612492259361067</v>
      </c>
      <c r="G24" s="68">
        <v>16</v>
      </c>
      <c r="H24" s="66">
        <f t="shared" ref="H24" si="13">IF(G24,G24/$G$25,"")</f>
        <v>1.6145307769929364E-2</v>
      </c>
      <c r="I24" s="69">
        <v>943791.57000000007</v>
      </c>
      <c r="J24" s="70">
        <v>1081712.82</v>
      </c>
      <c r="K24" s="67">
        <f t="shared" ref="K24" si="14">IF(J24,J24/$J$25,"")</f>
        <v>6.8109785111452353E-2</v>
      </c>
      <c r="L24" s="68">
        <v>16</v>
      </c>
      <c r="M24" s="66">
        <f t="shared" ref="M24" si="15">IF(L24,L24/$L$25,"")</f>
        <v>3.5476718403547672E-2</v>
      </c>
      <c r="N24" s="69">
        <v>364051.08999999997</v>
      </c>
      <c r="O24" s="70">
        <v>391015.41</v>
      </c>
      <c r="P24" s="67">
        <f t="shared" ref="P24" si="16">IF(O24,O24/$O$25,"")</f>
        <v>0.11225635803853898</v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.049999999999997" customHeight="1" thickBot="1" x14ac:dyDescent="0.35">
      <c r="A25" s="82" t="s">
        <v>0</v>
      </c>
      <c r="B25" s="16">
        <f t="shared" ref="B25:AE25" si="22">SUM(B13:B24)</f>
        <v>46</v>
      </c>
      <c r="C25" s="17">
        <f t="shared" si="22"/>
        <v>1</v>
      </c>
      <c r="D25" s="18">
        <f t="shared" si="22"/>
        <v>2016325.1000000003</v>
      </c>
      <c r="E25" s="18">
        <f t="shared" si="22"/>
        <v>2439753.38</v>
      </c>
      <c r="F25" s="19">
        <f t="shared" si="22"/>
        <v>1.0000000000000002</v>
      </c>
      <c r="G25" s="16">
        <f t="shared" si="22"/>
        <v>991</v>
      </c>
      <c r="H25" s="17">
        <f t="shared" si="22"/>
        <v>0.99999999999999989</v>
      </c>
      <c r="I25" s="18">
        <f t="shared" si="22"/>
        <v>13349246.170000002</v>
      </c>
      <c r="J25" s="18">
        <f t="shared" si="22"/>
        <v>15881900.350000001</v>
      </c>
      <c r="K25" s="19">
        <f t="shared" si="22"/>
        <v>0.99999999999999989</v>
      </c>
      <c r="L25" s="16">
        <f t="shared" si="22"/>
        <v>451</v>
      </c>
      <c r="M25" s="17">
        <f t="shared" si="22"/>
        <v>1</v>
      </c>
      <c r="N25" s="18">
        <f t="shared" si="22"/>
        <v>2934363.6199999996</v>
      </c>
      <c r="O25" s="18">
        <f t="shared" si="22"/>
        <v>3483236.2</v>
      </c>
      <c r="P25" s="19">
        <f t="shared" si="22"/>
        <v>0.99999999999999989</v>
      </c>
      <c r="Q25" s="16">
        <f t="shared" si="22"/>
        <v>1</v>
      </c>
      <c r="R25" s="17">
        <f t="shared" si="22"/>
        <v>1</v>
      </c>
      <c r="S25" s="18">
        <f t="shared" si="22"/>
        <v>191250</v>
      </c>
      <c r="T25" s="18">
        <f t="shared" si="22"/>
        <v>191250</v>
      </c>
      <c r="U25" s="19">
        <f t="shared" si="22"/>
        <v>1</v>
      </c>
      <c r="V25" s="16">
        <f t="shared" si="22"/>
        <v>10</v>
      </c>
      <c r="W25" s="17">
        <f t="shared" si="22"/>
        <v>1</v>
      </c>
      <c r="X25" s="18">
        <f t="shared" si="22"/>
        <v>32486.329999999998</v>
      </c>
      <c r="Y25" s="18">
        <f t="shared" si="22"/>
        <v>37485.009999999995</v>
      </c>
      <c r="Z25" s="19">
        <f t="shared" si="22"/>
        <v>1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850000000000001" customHeight="1" x14ac:dyDescent="0.3">
      <c r="B26" s="26"/>
      <c r="H26" s="26"/>
      <c r="N26" s="26"/>
    </row>
    <row r="27" spans="1:31" s="49" customFormat="1" ht="34.200000000000003" customHeight="1" x14ac:dyDescent="0.3">
      <c r="A27" s="128" t="s">
        <v>60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">
      <c r="A28" s="129" t="s">
        <v>63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05" customHeight="1" x14ac:dyDescent="0.3">
      <c r="A29" s="124" t="s">
        <v>36</v>
      </c>
      <c r="B29" s="124"/>
      <c r="C29" s="124"/>
      <c r="D29" s="124"/>
      <c r="E29" s="124"/>
      <c r="F29" s="124"/>
      <c r="G29" s="124"/>
      <c r="H29" s="124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5" t="s">
        <v>10</v>
      </c>
      <c r="B31" s="110" t="s">
        <v>17</v>
      </c>
      <c r="C31" s="111"/>
      <c r="D31" s="111"/>
      <c r="E31" s="111"/>
      <c r="F31" s="112"/>
      <c r="G31" s="25"/>
      <c r="J31" s="116" t="s">
        <v>15</v>
      </c>
      <c r="K31" s="117"/>
      <c r="L31" s="110" t="s">
        <v>16</v>
      </c>
      <c r="M31" s="111"/>
      <c r="N31" s="111"/>
      <c r="O31" s="111"/>
      <c r="P31" s="112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6"/>
      <c r="B32" s="125"/>
      <c r="C32" s="126"/>
      <c r="D32" s="126"/>
      <c r="E32" s="126"/>
      <c r="F32" s="127"/>
      <c r="G32" s="25"/>
      <c r="J32" s="118"/>
      <c r="K32" s="119"/>
      <c r="L32" s="113"/>
      <c r="M32" s="114"/>
      <c r="N32" s="114"/>
      <c r="O32" s="114"/>
      <c r="P32" s="115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5">
      <c r="A33" s="107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20"/>
      <c r="K33" s="121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29.95" customHeight="1" x14ac:dyDescent="0.3">
      <c r="A34" s="41" t="s">
        <v>25</v>
      </c>
      <c r="B34" s="9">
        <f t="shared" ref="B34:B45" si="23">B13+G13+L13+Q13+AA13+V13</f>
        <v>36</v>
      </c>
      <c r="C34" s="8">
        <f t="shared" ref="C34:C42" si="24">IF(B34,B34/$B$46,"")</f>
        <v>2.401601067378252E-2</v>
      </c>
      <c r="D34" s="10">
        <f t="shared" ref="D34:D45" si="25">D13+I13+N13+S13+AC13+X13</f>
        <v>5482150.7200000007</v>
      </c>
      <c r="E34" s="11">
        <f t="shared" ref="E34:E45" si="26">E13+J13+O13+T13+AD13+Y13</f>
        <v>6577014.5700000012</v>
      </c>
      <c r="F34" s="21">
        <f t="shared" ref="F34:F43" si="27">IF(E34,E34/$E$46,"")</f>
        <v>0.29849897998672209</v>
      </c>
      <c r="J34" s="152" t="s">
        <v>3</v>
      </c>
      <c r="K34" s="153"/>
      <c r="L34" s="57">
        <f>B25</f>
        <v>46</v>
      </c>
      <c r="M34" s="8">
        <f>IF(L34,L34/$L$40,"")</f>
        <v>3.0687124749833223E-2</v>
      </c>
      <c r="N34" s="58">
        <f>D25</f>
        <v>2016325.1000000003</v>
      </c>
      <c r="O34" s="58">
        <f>E25</f>
        <v>2439753.38</v>
      </c>
      <c r="P34" s="59">
        <f>IF(O34,O34/$O$40,"")</f>
        <v>0.11072864254718497</v>
      </c>
    </row>
    <row r="35" spans="1:33" s="25" customFormat="1" ht="29.95" customHeight="1" x14ac:dyDescent="0.3">
      <c r="A35" s="43" t="s">
        <v>18</v>
      </c>
      <c r="B35" s="12">
        <f t="shared" si="23"/>
        <v>19</v>
      </c>
      <c r="C35" s="8">
        <f t="shared" si="24"/>
        <v>1.2675116744496331E-2</v>
      </c>
      <c r="D35" s="13">
        <f t="shared" si="25"/>
        <v>892680.13</v>
      </c>
      <c r="E35" s="14">
        <f t="shared" si="26"/>
        <v>1066472.0900000001</v>
      </c>
      <c r="F35" s="21">
        <f t="shared" si="27"/>
        <v>4.8402026126164968E-2</v>
      </c>
      <c r="J35" s="148" t="s">
        <v>1</v>
      </c>
      <c r="K35" s="149"/>
      <c r="L35" s="60">
        <f>G25</f>
        <v>991</v>
      </c>
      <c r="M35" s="8">
        <f>IF(L35,L35/$L$40,"")</f>
        <v>0.66110740493662445</v>
      </c>
      <c r="N35" s="61">
        <f>I25</f>
        <v>13349246.170000002</v>
      </c>
      <c r="O35" s="61">
        <f>J25</f>
        <v>15881900.350000001</v>
      </c>
      <c r="P35" s="59">
        <f>IF(O35,O35/$O$40,"")</f>
        <v>0.72080288165239148</v>
      </c>
    </row>
    <row r="36" spans="1:33" ht="29.95" customHeight="1" x14ac:dyDescent="0.3">
      <c r="A36" s="43" t="s">
        <v>19</v>
      </c>
      <c r="B36" s="12">
        <f t="shared" si="23"/>
        <v>18</v>
      </c>
      <c r="C36" s="8">
        <f t="shared" si="24"/>
        <v>1.200800533689126E-2</v>
      </c>
      <c r="D36" s="13">
        <f t="shared" si="25"/>
        <v>516345.68</v>
      </c>
      <c r="E36" s="14">
        <f t="shared" si="26"/>
        <v>622958.65999999992</v>
      </c>
      <c r="F36" s="21">
        <f t="shared" si="27"/>
        <v>2.8273089956663295E-2</v>
      </c>
      <c r="G36" s="25"/>
      <c r="J36" s="148" t="s">
        <v>2</v>
      </c>
      <c r="K36" s="149"/>
      <c r="L36" s="60">
        <f>L25</f>
        <v>451</v>
      </c>
      <c r="M36" s="8">
        <f>IF(L36,L36/$L$40,"")</f>
        <v>0.30086724482988658</v>
      </c>
      <c r="N36" s="61">
        <f>N25</f>
        <v>2934363.6199999996</v>
      </c>
      <c r="O36" s="61">
        <f>O25</f>
        <v>3483236.2</v>
      </c>
      <c r="P36" s="59">
        <f>IF(O36,O36/$O$40,"")</f>
        <v>0.15808729655175841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23"/>
        <v>1</v>
      </c>
      <c r="C37" s="8">
        <f t="shared" si="24"/>
        <v>6.6711140760506999E-4</v>
      </c>
      <c r="D37" s="13">
        <f t="shared" si="25"/>
        <v>191250</v>
      </c>
      <c r="E37" s="14">
        <f t="shared" si="26"/>
        <v>191250</v>
      </c>
      <c r="F37" s="21">
        <f t="shared" si="27"/>
        <v>8.6799153802787736E-3</v>
      </c>
      <c r="G37" s="25"/>
      <c r="J37" s="148" t="s">
        <v>34</v>
      </c>
      <c r="K37" s="149"/>
      <c r="L37" s="60">
        <f>Q25</f>
        <v>1</v>
      </c>
      <c r="M37" s="8">
        <f>IF(L37,L37/$L$40,"")</f>
        <v>6.6711140760506999E-4</v>
      </c>
      <c r="N37" s="61">
        <f>S25</f>
        <v>191250</v>
      </c>
      <c r="O37" s="61">
        <f>T25</f>
        <v>191250</v>
      </c>
      <c r="P37" s="59">
        <f>IF(O37,O37/$O$40,"")</f>
        <v>8.6799153802787736E-3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8" t="s">
        <v>5</v>
      </c>
      <c r="K38" s="149"/>
      <c r="L38" s="60">
        <f>V25</f>
        <v>10</v>
      </c>
      <c r="M38" s="8">
        <f>IF(L38,L38/$L$40,"")</f>
        <v>6.6711140760507001E-3</v>
      </c>
      <c r="N38" s="61">
        <f>X25</f>
        <v>32486.329999999998</v>
      </c>
      <c r="O38" s="61">
        <f>Y25</f>
        <v>37485.009999999995</v>
      </c>
      <c r="P38" s="59">
        <f>IF(O38,O38/$O$40,"")</f>
        <v>1.7012638683864241E-3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23"/>
        <v>10</v>
      </c>
      <c r="C39" s="8">
        <f t="shared" si="24"/>
        <v>6.6711140760507001E-3</v>
      </c>
      <c r="D39" s="13">
        <f t="shared" si="25"/>
        <v>669339.6</v>
      </c>
      <c r="E39" s="22">
        <f t="shared" si="26"/>
        <v>789868.15999999992</v>
      </c>
      <c r="F39" s="21">
        <f t="shared" si="27"/>
        <v>3.584830740066141E-2</v>
      </c>
      <c r="G39" s="25"/>
      <c r="J39" s="148" t="s">
        <v>4</v>
      </c>
      <c r="K39" s="149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23"/>
        <v>117</v>
      </c>
      <c r="C40" s="8">
        <f t="shared" si="24"/>
        <v>7.8052034689793201E-2</v>
      </c>
      <c r="D40" s="13">
        <f t="shared" si="25"/>
        <v>3581132.0300000007</v>
      </c>
      <c r="E40" s="23">
        <f t="shared" si="26"/>
        <v>4283611.1899999995</v>
      </c>
      <c r="F40" s="21">
        <f t="shared" si="27"/>
        <v>0.1944124583070079</v>
      </c>
      <c r="G40" s="25"/>
      <c r="J40" s="150" t="s">
        <v>0</v>
      </c>
      <c r="K40" s="151"/>
      <c r="L40" s="83">
        <f>SUM(L34:L39)</f>
        <v>1499</v>
      </c>
      <c r="M40" s="17">
        <f>SUM(M34:M39)</f>
        <v>1.0000000000000002</v>
      </c>
      <c r="N40" s="84">
        <f>SUM(N34:N39)</f>
        <v>18523671.219999999</v>
      </c>
      <c r="O40" s="85">
        <f>SUM(O34:O39)</f>
        <v>22033624.940000001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23"/>
        <v>558</v>
      </c>
      <c r="C41" s="8">
        <f t="shared" si="24"/>
        <v>0.3722481654436291</v>
      </c>
      <c r="D41" s="13">
        <f t="shared" si="25"/>
        <v>5175736.92</v>
      </c>
      <c r="E41" s="23">
        <f t="shared" si="26"/>
        <v>6189605.6400000015</v>
      </c>
      <c r="F41" s="21">
        <f t="shared" si="27"/>
        <v>0.28091635656207192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29.95" customHeight="1" x14ac:dyDescent="0.3">
      <c r="A42" s="46" t="s">
        <v>32</v>
      </c>
      <c r="B42" s="12">
        <f t="shared" si="23"/>
        <v>650</v>
      </c>
      <c r="C42" s="8">
        <f t="shared" si="24"/>
        <v>0.43362241494329551</v>
      </c>
      <c r="D42" s="13">
        <f t="shared" si="25"/>
        <v>370818.87999999995</v>
      </c>
      <c r="E42" s="14">
        <f t="shared" si="26"/>
        <v>437986.15999999986</v>
      </c>
      <c r="F42" s="21">
        <f t="shared" si="27"/>
        <v>1.9878080034160726E-2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29.95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29.95" customHeight="1" x14ac:dyDescent="0.3">
      <c r="A44" s="94" t="s">
        <v>53</v>
      </c>
      <c r="B44" s="12">
        <f t="shared" si="23"/>
        <v>56</v>
      </c>
      <c r="C44" s="8">
        <f t="shared" si="30"/>
        <v>3.7358238825883926E-2</v>
      </c>
      <c r="D44" s="13">
        <f t="shared" si="25"/>
        <v>61902.5</v>
      </c>
      <c r="E44" s="14">
        <f t="shared" si="26"/>
        <v>70019</v>
      </c>
      <c r="F44" s="21">
        <f t="shared" ref="F44" si="31">IF(E44,E44/$E$46,"")</f>
        <v>3.1778248105188995E-3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29.95" customHeight="1" x14ac:dyDescent="0.3">
      <c r="A45" s="97" t="s">
        <v>62</v>
      </c>
      <c r="B45" s="12">
        <f t="shared" si="23"/>
        <v>34</v>
      </c>
      <c r="C45" s="8">
        <f t="shared" ref="C45" si="32">IF(B45,B45/$B$46,"")</f>
        <v>2.2681787858572382E-2</v>
      </c>
      <c r="D45" s="13">
        <f t="shared" si="25"/>
        <v>1582314.7600000002</v>
      </c>
      <c r="E45" s="14">
        <f t="shared" si="26"/>
        <v>1804839.47</v>
      </c>
      <c r="F45" s="21">
        <f t="shared" ref="F45" si="33">IF(E45,E45/$E$46,"")</f>
        <v>8.1912961435750026E-2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29.95" customHeight="1" thickBot="1" x14ac:dyDescent="0.35">
      <c r="A46" s="64" t="s">
        <v>0</v>
      </c>
      <c r="B46" s="16">
        <f>SUM(B34:B45)</f>
        <v>1499</v>
      </c>
      <c r="C46" s="17">
        <f>SUM(C34:C45)</f>
        <v>1</v>
      </c>
      <c r="D46" s="18">
        <f>SUM(D34:D45)</f>
        <v>18523671.220000003</v>
      </c>
      <c r="E46" s="18">
        <f>SUM(E34:E45)</f>
        <v>22033624.940000001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zoomScale="80" zoomScaleNormal="80" workbookViewId="0">
      <selection activeCell="J14" sqref="J14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3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49</v>
      </c>
      <c r="C7" s="32"/>
      <c r="D7" s="32"/>
      <c r="E7" s="32"/>
      <c r="F7" s="32"/>
      <c r="G7" s="33"/>
      <c r="H7" s="73"/>
      <c r="I7" s="90" t="s">
        <v>52</v>
      </c>
      <c r="J7" s="91">
        <v>44278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93" t="str">
        <f>'CONTRACTACIO 1r TR 2020'!B8</f>
        <v>AJUNTAMENT DE BARCELONA (GERÈNCIES i DISTRICTES)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30" t="s">
        <v>6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2"/>
    </row>
    <row r="11" spans="1:31" ht="29.95" customHeight="1" thickBot="1" x14ac:dyDescent="0.35">
      <c r="A11" s="122" t="s">
        <v>10</v>
      </c>
      <c r="B11" s="133" t="s">
        <v>3</v>
      </c>
      <c r="C11" s="134"/>
      <c r="D11" s="134"/>
      <c r="E11" s="134"/>
      <c r="F11" s="135"/>
      <c r="G11" s="136" t="s">
        <v>1</v>
      </c>
      <c r="H11" s="137"/>
      <c r="I11" s="137"/>
      <c r="J11" s="137"/>
      <c r="K11" s="138"/>
      <c r="L11" s="108" t="s">
        <v>2</v>
      </c>
      <c r="M11" s="109"/>
      <c r="N11" s="109"/>
      <c r="O11" s="109"/>
      <c r="P11" s="109"/>
      <c r="Q11" s="139" t="s">
        <v>34</v>
      </c>
      <c r="R11" s="140"/>
      <c r="S11" s="140"/>
      <c r="T11" s="140"/>
      <c r="U11" s="141"/>
      <c r="V11" s="145" t="s">
        <v>5</v>
      </c>
      <c r="W11" s="146"/>
      <c r="X11" s="146"/>
      <c r="Y11" s="146"/>
      <c r="Z11" s="147"/>
      <c r="AA11" s="142" t="s">
        <v>4</v>
      </c>
      <c r="AB11" s="143"/>
      <c r="AC11" s="143"/>
      <c r="AD11" s="143"/>
      <c r="AE11" s="144"/>
    </row>
    <row r="12" spans="1:31" ht="38.950000000000003" customHeight="1" thickBot="1" x14ac:dyDescent="0.35">
      <c r="A12" s="123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2</v>
      </c>
      <c r="C13" s="20">
        <f t="shared" ref="C13:C21" si="0">IF(B13,B13/$B$25,"")</f>
        <v>1.5384615384615385E-2</v>
      </c>
      <c r="D13" s="4">
        <v>680746.79</v>
      </c>
      <c r="E13" s="5">
        <v>823703.62000000011</v>
      </c>
      <c r="F13" s="21">
        <f t="shared" ref="F13:F24" si="1">IF(E13,E13/$E$25,"")</f>
        <v>9.5577046066861585E-2</v>
      </c>
      <c r="G13" s="1">
        <v>94</v>
      </c>
      <c r="H13" s="20">
        <f t="shared" ref="H13:H21" si="2">IF(G13,G13/$G$25,"")</f>
        <v>4.1889483065953657E-2</v>
      </c>
      <c r="I13" s="4">
        <v>58810424.559999995</v>
      </c>
      <c r="J13" s="5">
        <v>69160677.399999991</v>
      </c>
      <c r="K13" s="21">
        <f t="shared" ref="K13:K21" si="3">IF(J13,J13/$J$25,"")</f>
        <v>0.73902364807289389</v>
      </c>
      <c r="L13" s="1">
        <v>6</v>
      </c>
      <c r="M13" s="20">
        <f>IF(L13,L13/$L$25,"")</f>
        <v>5.1635111876075735E-3</v>
      </c>
      <c r="N13" s="4">
        <v>1210819.23</v>
      </c>
      <c r="O13" s="5">
        <v>1465091.24</v>
      </c>
      <c r="P13" s="21">
        <f>IF(O13,O13/$O$25,"")</f>
        <v>0.20575822303063299</v>
      </c>
      <c r="Q13" s="1">
        <v>1</v>
      </c>
      <c r="R13" s="20">
        <f t="shared" ref="R13:R21" si="4">IF(Q13,Q13/$Q$25,"")</f>
        <v>0.5</v>
      </c>
      <c r="S13" s="4">
        <v>0</v>
      </c>
      <c r="T13" s="5"/>
      <c r="U13" s="21" t="str">
        <f t="shared" ref="U13:U24" si="5">IF(T13,T13/$T$25,"")</f>
        <v/>
      </c>
      <c r="V13" s="1">
        <v>2</v>
      </c>
      <c r="W13" s="20">
        <f t="shared" ref="W13:W21" si="6">IF(V13,V13/$V$25,"")</f>
        <v>4.6511627906976744E-2</v>
      </c>
      <c r="X13" s="4">
        <v>6543923.3800000008</v>
      </c>
      <c r="Y13" s="5">
        <v>6543923.3800000008</v>
      </c>
      <c r="Z13" s="21">
        <f t="shared" ref="Z13:Z21" si="7">IF(Y13,Y13/$Y$25,"")</f>
        <v>0.95149554917842183</v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">
      <c r="A14" s="43" t="s">
        <v>18</v>
      </c>
      <c r="B14" s="2">
        <v>4</v>
      </c>
      <c r="C14" s="20">
        <f t="shared" si="0"/>
        <v>3.0769230769230771E-2</v>
      </c>
      <c r="D14" s="6">
        <v>919782.04</v>
      </c>
      <c r="E14" s="7">
        <v>1112936.28</v>
      </c>
      <c r="F14" s="21">
        <f t="shared" si="1"/>
        <v>0.12913766495653078</v>
      </c>
      <c r="G14" s="2">
        <v>21</v>
      </c>
      <c r="H14" s="20">
        <f t="shared" si="2"/>
        <v>9.3582887700534752E-3</v>
      </c>
      <c r="I14" s="6">
        <v>722963.71000000008</v>
      </c>
      <c r="J14" s="7">
        <v>874786.08000000007</v>
      </c>
      <c r="K14" s="21">
        <f t="shared" si="3"/>
        <v>9.3476181036507098E-3</v>
      </c>
      <c r="L14" s="2">
        <v>7</v>
      </c>
      <c r="M14" s="20">
        <f>IF(L14,L14/$L$25,"")</f>
        <v>6.024096385542169E-3</v>
      </c>
      <c r="N14" s="6">
        <v>266564.61</v>
      </c>
      <c r="O14" s="7">
        <v>318695.38</v>
      </c>
      <c r="P14" s="21">
        <f>IF(O14,O14/$O$25,"")</f>
        <v>4.4757755207704558E-2</v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">
      <c r="A15" s="43" t="s">
        <v>19</v>
      </c>
      <c r="B15" s="2">
        <v>4</v>
      </c>
      <c r="C15" s="20">
        <f t="shared" si="0"/>
        <v>3.0769230769230771E-2</v>
      </c>
      <c r="D15" s="6">
        <v>270934.13</v>
      </c>
      <c r="E15" s="7">
        <v>327830.3</v>
      </c>
      <c r="F15" s="21">
        <f t="shared" si="1"/>
        <v>3.8039230281898054E-2</v>
      </c>
      <c r="G15" s="2">
        <v>6</v>
      </c>
      <c r="H15" s="20">
        <f t="shared" si="2"/>
        <v>2.6737967914438501E-3</v>
      </c>
      <c r="I15" s="6">
        <v>117300.82</v>
      </c>
      <c r="J15" s="7">
        <v>140846.83000000002</v>
      </c>
      <c r="K15" s="21">
        <f t="shared" si="3"/>
        <v>1.5050335253960763E-3</v>
      </c>
      <c r="L15" s="2">
        <v>14</v>
      </c>
      <c r="M15" s="20">
        <f>IF(L15,L15/$L$25,"")</f>
        <v>1.2048192771084338E-2</v>
      </c>
      <c r="N15" s="6">
        <v>386915.84000000003</v>
      </c>
      <c r="O15" s="7">
        <v>462440.97000000003</v>
      </c>
      <c r="P15" s="21">
        <f>IF(O15,O15/$O$25,"")</f>
        <v>6.4945465269290847E-2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>
        <v>1</v>
      </c>
      <c r="R16" s="20">
        <f t="shared" si="4"/>
        <v>0.5</v>
      </c>
      <c r="S16" s="6">
        <v>1141664.8700000001</v>
      </c>
      <c r="T16" s="7">
        <v>1141664.8700000001</v>
      </c>
      <c r="U16" s="21">
        <f t="shared" si="5"/>
        <v>1</v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10</v>
      </c>
      <c r="H18" s="66">
        <f t="shared" si="2"/>
        <v>4.4563279857397506E-3</v>
      </c>
      <c r="I18" s="69">
        <v>749582.93</v>
      </c>
      <c r="J18" s="70">
        <v>888322.55</v>
      </c>
      <c r="K18" s="67">
        <f t="shared" si="3"/>
        <v>9.4922634688713418E-3</v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>
        <v>1</v>
      </c>
      <c r="W18" s="66">
        <f t="shared" si="6"/>
        <v>2.3255813953488372E-2</v>
      </c>
      <c r="X18" s="69">
        <v>19840</v>
      </c>
      <c r="Y18" s="70">
        <v>24006.400000000001</v>
      </c>
      <c r="Z18" s="67">
        <f t="shared" si="7"/>
        <v>3.4905639056851036E-3</v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155</v>
      </c>
      <c r="H19" s="20">
        <f t="shared" si="2"/>
        <v>6.9073083778966135E-2</v>
      </c>
      <c r="I19" s="6">
        <v>10345576.839999998</v>
      </c>
      <c r="J19" s="7">
        <v>12276957.749999998</v>
      </c>
      <c r="K19" s="21">
        <f t="shared" si="3"/>
        <v>0.13118671541007473</v>
      </c>
      <c r="L19" s="2">
        <v>67</v>
      </c>
      <c r="M19" s="20">
        <f>IF(L19,L19/$L$25,"")</f>
        <v>5.7659208261617897E-2</v>
      </c>
      <c r="N19" s="6">
        <v>2047328.2099999997</v>
      </c>
      <c r="O19" s="7">
        <v>2477267.13</v>
      </c>
      <c r="P19" s="21">
        <f>IF(O19,O19/$O$25,"")</f>
        <v>0.34790876412652366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>
        <v>1</v>
      </c>
      <c r="W19" s="20">
        <f t="shared" si="6"/>
        <v>2.3255813953488372E-2</v>
      </c>
      <c r="X19" s="6">
        <v>32700</v>
      </c>
      <c r="Y19" s="7">
        <v>39567</v>
      </c>
      <c r="Z19" s="21">
        <f t="shared" si="7"/>
        <v>5.7530967598741368E-3</v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>
        <v>114</v>
      </c>
      <c r="C20" s="66">
        <f t="shared" si="0"/>
        <v>0.87692307692307692</v>
      </c>
      <c r="D20" s="69">
        <v>3126222.0700000003</v>
      </c>
      <c r="E20" s="70">
        <v>3782728.7000000011</v>
      </c>
      <c r="F20" s="21">
        <f t="shared" si="1"/>
        <v>0.43892247944514257</v>
      </c>
      <c r="G20" s="68">
        <v>846</v>
      </c>
      <c r="H20" s="66">
        <f t="shared" si="2"/>
        <v>0.3770053475935829</v>
      </c>
      <c r="I20" s="69">
        <v>6858318.0799999991</v>
      </c>
      <c r="J20" s="70">
        <v>8165805.2300000023</v>
      </c>
      <c r="K20" s="67">
        <f t="shared" si="3"/>
        <v>8.7256565398061287E-2</v>
      </c>
      <c r="L20" s="68">
        <v>185</v>
      </c>
      <c r="M20" s="66">
        <f>IF(L20,L20/$L$25,"")</f>
        <v>0.15920826161790017</v>
      </c>
      <c r="N20" s="69">
        <v>1122608.4800000002</v>
      </c>
      <c r="O20" s="70">
        <v>1349790.3399999989</v>
      </c>
      <c r="P20" s="67">
        <f>IF(O20,O20/$O$25,"")</f>
        <v>0.1895653009448843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>
        <v>11</v>
      </c>
      <c r="W20" s="66">
        <f t="shared" si="6"/>
        <v>0.2558139534883721</v>
      </c>
      <c r="X20" s="69">
        <v>219584.5</v>
      </c>
      <c r="Y20" s="70">
        <v>258037.7</v>
      </c>
      <c r="Z20" s="67">
        <f t="shared" si="7"/>
        <v>3.7519040002915928E-2</v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982</v>
      </c>
      <c r="H21" s="20">
        <f t="shared" si="2"/>
        <v>0.4376114081996435</v>
      </c>
      <c r="I21" s="6">
        <v>778064.62000000046</v>
      </c>
      <c r="J21" s="7">
        <v>904866.20999999961</v>
      </c>
      <c r="K21" s="21">
        <f t="shared" si="3"/>
        <v>9.6690424771937403E-3</v>
      </c>
      <c r="L21" s="2">
        <v>876</v>
      </c>
      <c r="M21" s="20">
        <f>IF(L21,L21/$L$25,"")</f>
        <v>0.75387263339070565</v>
      </c>
      <c r="N21" s="6">
        <v>449406.13000000006</v>
      </c>
      <c r="O21" s="7">
        <v>535101.57000000053</v>
      </c>
      <c r="P21" s="21">
        <f>IF(O21,O21/$O$25,"")</f>
        <v>7.5149960069450683E-2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>
        <v>28</v>
      </c>
      <c r="W21" s="20">
        <f t="shared" si="6"/>
        <v>0.65116279069767447</v>
      </c>
      <c r="X21" s="6">
        <v>11529.289999999999</v>
      </c>
      <c r="Y21" s="7">
        <v>11978.909999999998</v>
      </c>
      <c r="Z21" s="21">
        <f t="shared" si="7"/>
        <v>1.7417501531029364E-3</v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3">
      <c r="A23" s="94" t="s">
        <v>53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>
        <v>111</v>
      </c>
      <c r="H23" s="20">
        <f t="shared" si="11"/>
        <v>4.9465240641711233E-2</v>
      </c>
      <c r="I23" s="6">
        <v>118111</v>
      </c>
      <c r="J23" s="7">
        <v>126054.46</v>
      </c>
      <c r="K23" s="21">
        <f t="shared" si="12"/>
        <v>1.3469681094398693E-3</v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62</v>
      </c>
      <c r="B24" s="68">
        <v>6</v>
      </c>
      <c r="C24" s="66">
        <f t="shared" ref="C24" si="20">IF(B24,B24/$B$25,"")</f>
        <v>4.6153846153846156E-2</v>
      </c>
      <c r="D24" s="69">
        <v>2124807.46</v>
      </c>
      <c r="E24" s="70">
        <v>2571017.02</v>
      </c>
      <c r="F24" s="67">
        <f t="shared" si="1"/>
        <v>0.29832357924956693</v>
      </c>
      <c r="G24" s="68">
        <v>19</v>
      </c>
      <c r="H24" s="66">
        <f t="shared" ref="H24" si="21">IF(G24,G24/$G$25,"")</f>
        <v>8.4670231729055256E-3</v>
      </c>
      <c r="I24" s="69">
        <v>922648.13</v>
      </c>
      <c r="J24" s="70">
        <v>1045532.37</v>
      </c>
      <c r="K24" s="67">
        <f t="shared" ref="K24" si="22">IF(J24,J24/$J$25,"")</f>
        <v>1.1172145434418471E-2</v>
      </c>
      <c r="L24" s="68">
        <v>7</v>
      </c>
      <c r="M24" s="66">
        <f t="shared" ref="M24" si="23">IF(L24,L24/$L$25,"")</f>
        <v>6.024096385542169E-3</v>
      </c>
      <c r="N24" s="69">
        <v>452200.48000000004</v>
      </c>
      <c r="O24" s="70">
        <v>512063.86000000004</v>
      </c>
      <c r="P24" s="67">
        <f t="shared" ref="P24" si="24">IF(O24,O24/$O$25,"")</f>
        <v>7.191453135151285E-2</v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.049999999999997" customHeight="1" thickBot="1" x14ac:dyDescent="0.35">
      <c r="A25" s="82" t="s">
        <v>0</v>
      </c>
      <c r="B25" s="16">
        <f t="shared" ref="B25:AE25" si="30">SUM(B13:B24)</f>
        <v>130</v>
      </c>
      <c r="C25" s="17">
        <f t="shared" si="30"/>
        <v>1</v>
      </c>
      <c r="D25" s="18">
        <f t="shared" si="30"/>
        <v>7122492.4900000002</v>
      </c>
      <c r="E25" s="18">
        <f t="shared" si="30"/>
        <v>8618215.9200000018</v>
      </c>
      <c r="F25" s="19">
        <f t="shared" si="30"/>
        <v>0.99999999999999978</v>
      </c>
      <c r="G25" s="16">
        <f t="shared" si="30"/>
        <v>2244</v>
      </c>
      <c r="H25" s="17">
        <f t="shared" si="30"/>
        <v>0.99999999999999989</v>
      </c>
      <c r="I25" s="18">
        <f t="shared" si="30"/>
        <v>79422990.689999998</v>
      </c>
      <c r="J25" s="18">
        <f t="shared" si="30"/>
        <v>93583848.87999998</v>
      </c>
      <c r="K25" s="19">
        <f t="shared" si="30"/>
        <v>1.0000000000000002</v>
      </c>
      <c r="L25" s="16">
        <f t="shared" si="30"/>
        <v>1162</v>
      </c>
      <c r="M25" s="17">
        <f t="shared" si="30"/>
        <v>0.99999999999999989</v>
      </c>
      <c r="N25" s="18">
        <f t="shared" si="30"/>
        <v>5935842.9800000004</v>
      </c>
      <c r="O25" s="18">
        <f t="shared" si="30"/>
        <v>7120450.4900000002</v>
      </c>
      <c r="P25" s="19">
        <f t="shared" si="30"/>
        <v>1</v>
      </c>
      <c r="Q25" s="16">
        <f t="shared" si="30"/>
        <v>2</v>
      </c>
      <c r="R25" s="17">
        <f t="shared" si="30"/>
        <v>1</v>
      </c>
      <c r="S25" s="18">
        <f t="shared" si="30"/>
        <v>1141664.8700000001</v>
      </c>
      <c r="T25" s="18">
        <f t="shared" si="30"/>
        <v>1141664.8700000001</v>
      </c>
      <c r="U25" s="19">
        <f t="shared" si="30"/>
        <v>1</v>
      </c>
      <c r="V25" s="16">
        <f t="shared" si="30"/>
        <v>43</v>
      </c>
      <c r="W25" s="17">
        <f t="shared" si="30"/>
        <v>1</v>
      </c>
      <c r="X25" s="18">
        <f t="shared" si="30"/>
        <v>6827577.1700000009</v>
      </c>
      <c r="Y25" s="18">
        <f t="shared" si="30"/>
        <v>6877513.3900000015</v>
      </c>
      <c r="Z25" s="19">
        <f t="shared" si="30"/>
        <v>1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850000000000001" customHeight="1" x14ac:dyDescent="0.3">
      <c r="B26" s="26"/>
      <c r="H26" s="26"/>
      <c r="N26" s="26"/>
    </row>
    <row r="27" spans="1:31" s="49" customFormat="1" ht="34.200000000000003" customHeight="1" x14ac:dyDescent="0.3">
      <c r="A27" s="128" t="s">
        <v>59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">
      <c r="A28" s="129" t="s">
        <v>63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05" customHeight="1" x14ac:dyDescent="0.3">
      <c r="A29" s="124" t="s">
        <v>36</v>
      </c>
      <c r="B29" s="124"/>
      <c r="C29" s="124"/>
      <c r="D29" s="124"/>
      <c r="E29" s="124"/>
      <c r="F29" s="124"/>
      <c r="G29" s="124"/>
      <c r="H29" s="124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5" t="s">
        <v>10</v>
      </c>
      <c r="B31" s="110" t="s">
        <v>17</v>
      </c>
      <c r="C31" s="111"/>
      <c r="D31" s="111"/>
      <c r="E31" s="111"/>
      <c r="F31" s="112"/>
      <c r="G31" s="25"/>
      <c r="J31" s="116" t="s">
        <v>15</v>
      </c>
      <c r="K31" s="117"/>
      <c r="L31" s="110" t="s">
        <v>16</v>
      </c>
      <c r="M31" s="111"/>
      <c r="N31" s="111"/>
      <c r="O31" s="111"/>
      <c r="P31" s="112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6"/>
      <c r="B32" s="125"/>
      <c r="C32" s="126"/>
      <c r="D32" s="126"/>
      <c r="E32" s="126"/>
      <c r="F32" s="127"/>
      <c r="G32" s="25"/>
      <c r="J32" s="118"/>
      <c r="K32" s="119"/>
      <c r="L32" s="113"/>
      <c r="M32" s="114"/>
      <c r="N32" s="114"/>
      <c r="O32" s="114"/>
      <c r="P32" s="115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5">
      <c r="A33" s="107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20"/>
      <c r="K33" s="121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29.95" customHeight="1" x14ac:dyDescent="0.3">
      <c r="A34" s="41" t="s">
        <v>25</v>
      </c>
      <c r="B34" s="9">
        <f t="shared" ref="B34:B42" si="31">B13+G13+L13+Q13+AA13+V13</f>
        <v>105</v>
      </c>
      <c r="C34" s="8">
        <f t="shared" ref="C34:C45" si="32">IF(B34,B34/$B$46,"")</f>
        <v>2.9321418598156939E-2</v>
      </c>
      <c r="D34" s="10">
        <f t="shared" ref="D34:D42" si="33">D13+I13+N13+S13+AC13+X13</f>
        <v>67245913.959999993</v>
      </c>
      <c r="E34" s="11">
        <f t="shared" ref="E34:E42" si="34">E13+J13+O13+T13+AD13+Y13</f>
        <v>77993395.639999986</v>
      </c>
      <c r="F34" s="21">
        <f t="shared" ref="F34:F42" si="35">IF(E34,E34/$E$46,"")</f>
        <v>0.66466908121422807</v>
      </c>
      <c r="J34" s="152" t="s">
        <v>3</v>
      </c>
      <c r="K34" s="153"/>
      <c r="L34" s="57">
        <f>B25</f>
        <v>130</v>
      </c>
      <c r="M34" s="8">
        <f t="shared" ref="M34:M39" si="36">IF(L34,L34/$L$40,"")</f>
        <v>3.6302708740575257E-2</v>
      </c>
      <c r="N34" s="58">
        <f>D25</f>
        <v>7122492.4900000002</v>
      </c>
      <c r="O34" s="58">
        <f>E25</f>
        <v>8618215.9200000018</v>
      </c>
      <c r="P34" s="59">
        <f t="shared" ref="P34:P39" si="37">IF(O34,O34/$O$40,"")</f>
        <v>7.3445470738222551E-2</v>
      </c>
    </row>
    <row r="35" spans="1:33" s="25" customFormat="1" ht="29.95" customHeight="1" x14ac:dyDescent="0.3">
      <c r="A35" s="43" t="s">
        <v>18</v>
      </c>
      <c r="B35" s="12">
        <f t="shared" si="31"/>
        <v>32</v>
      </c>
      <c r="C35" s="8">
        <f t="shared" si="32"/>
        <v>8.9360513822954474E-3</v>
      </c>
      <c r="D35" s="13">
        <f t="shared" si="33"/>
        <v>1909310.3599999999</v>
      </c>
      <c r="E35" s="14">
        <f t="shared" si="34"/>
        <v>2306417.7400000002</v>
      </c>
      <c r="F35" s="21">
        <f t="shared" si="35"/>
        <v>1.9655568879421555E-2</v>
      </c>
      <c r="J35" s="148" t="s">
        <v>1</v>
      </c>
      <c r="K35" s="149"/>
      <c r="L35" s="60">
        <f>G25</f>
        <v>2244</v>
      </c>
      <c r="M35" s="8">
        <f t="shared" si="36"/>
        <v>0.62664060318346826</v>
      </c>
      <c r="N35" s="61">
        <f>I25</f>
        <v>79422990.689999998</v>
      </c>
      <c r="O35" s="61">
        <f>J25</f>
        <v>93583848.87999998</v>
      </c>
      <c r="P35" s="59">
        <f t="shared" si="37"/>
        <v>0.79753279545197087</v>
      </c>
    </row>
    <row r="36" spans="1:33" ht="29.95" customHeight="1" x14ac:dyDescent="0.3">
      <c r="A36" s="43" t="s">
        <v>19</v>
      </c>
      <c r="B36" s="12">
        <f t="shared" si="31"/>
        <v>24</v>
      </c>
      <c r="C36" s="8">
        <f t="shared" si="32"/>
        <v>6.702038536721586E-3</v>
      </c>
      <c r="D36" s="13">
        <f t="shared" si="33"/>
        <v>775150.79</v>
      </c>
      <c r="E36" s="14">
        <f t="shared" si="34"/>
        <v>931118.10000000009</v>
      </c>
      <c r="F36" s="21">
        <f t="shared" si="35"/>
        <v>7.9351002344554139E-3</v>
      </c>
      <c r="G36" s="25"/>
      <c r="J36" s="148" t="s">
        <v>2</v>
      </c>
      <c r="K36" s="149"/>
      <c r="L36" s="60">
        <f>L25</f>
        <v>1162</v>
      </c>
      <c r="M36" s="8">
        <f t="shared" si="36"/>
        <v>0.32449036581960344</v>
      </c>
      <c r="N36" s="61">
        <f>N25</f>
        <v>5935842.9800000004</v>
      </c>
      <c r="O36" s="61">
        <f>O25</f>
        <v>7120450.4900000002</v>
      </c>
      <c r="P36" s="59">
        <f t="shared" si="37"/>
        <v>6.0681333928131305E-2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31"/>
        <v>1</v>
      </c>
      <c r="C37" s="8">
        <f t="shared" si="32"/>
        <v>2.7925160569673273E-4</v>
      </c>
      <c r="D37" s="13">
        <f t="shared" si="33"/>
        <v>1141664.8700000001</v>
      </c>
      <c r="E37" s="14">
        <f t="shared" si="34"/>
        <v>1141664.8700000001</v>
      </c>
      <c r="F37" s="21">
        <f t="shared" si="35"/>
        <v>9.7294050857850475E-3</v>
      </c>
      <c r="G37" s="25"/>
      <c r="J37" s="148" t="s">
        <v>34</v>
      </c>
      <c r="K37" s="149"/>
      <c r="L37" s="60">
        <f>Q25</f>
        <v>2</v>
      </c>
      <c r="M37" s="8">
        <f t="shared" si="36"/>
        <v>5.5850321139346547E-4</v>
      </c>
      <c r="N37" s="61">
        <f>S25</f>
        <v>1141664.8700000001</v>
      </c>
      <c r="O37" s="61">
        <f>T25</f>
        <v>1141664.8700000001</v>
      </c>
      <c r="P37" s="59">
        <f t="shared" si="37"/>
        <v>9.7294050857850457E-3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8" t="s">
        <v>5</v>
      </c>
      <c r="K38" s="149"/>
      <c r="L38" s="60">
        <f>V25</f>
        <v>43</v>
      </c>
      <c r="M38" s="8">
        <f t="shared" si="36"/>
        <v>1.2007819044959508E-2</v>
      </c>
      <c r="N38" s="61">
        <f>X25</f>
        <v>6827577.1700000009</v>
      </c>
      <c r="O38" s="61">
        <f>Y25</f>
        <v>6877513.3900000015</v>
      </c>
      <c r="P38" s="59">
        <f t="shared" si="37"/>
        <v>5.8610994795890284E-2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31"/>
        <v>11</v>
      </c>
      <c r="C39" s="8">
        <f t="shared" si="32"/>
        <v>3.0717676626640603E-3</v>
      </c>
      <c r="D39" s="13">
        <f t="shared" si="33"/>
        <v>769422.93</v>
      </c>
      <c r="E39" s="22">
        <f t="shared" si="34"/>
        <v>912328.95000000007</v>
      </c>
      <c r="F39" s="21">
        <f t="shared" si="35"/>
        <v>7.7749768424064157E-3</v>
      </c>
      <c r="G39" s="25"/>
      <c r="J39" s="148" t="s">
        <v>4</v>
      </c>
      <c r="K39" s="149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31"/>
        <v>223</v>
      </c>
      <c r="C40" s="8">
        <f t="shared" si="32"/>
        <v>6.2273108070371404E-2</v>
      </c>
      <c r="D40" s="13">
        <f t="shared" si="33"/>
        <v>12425605.049999997</v>
      </c>
      <c r="E40" s="23">
        <f t="shared" si="34"/>
        <v>14793791.879999999</v>
      </c>
      <c r="F40" s="21">
        <f t="shared" si="35"/>
        <v>0.12607447048389736</v>
      </c>
      <c r="G40" s="25"/>
      <c r="J40" s="150" t="s">
        <v>0</v>
      </c>
      <c r="K40" s="151"/>
      <c r="L40" s="83">
        <f>SUM(L34:L39)</f>
        <v>3581</v>
      </c>
      <c r="M40" s="17">
        <f>SUM(M34:M39)</f>
        <v>1</v>
      </c>
      <c r="N40" s="84">
        <f>SUM(N34:N39)</f>
        <v>100450568.2</v>
      </c>
      <c r="O40" s="85">
        <f>SUM(O34:O39)</f>
        <v>117341693.54999998</v>
      </c>
      <c r="P40" s="86">
        <f>SUM(P34:P39)</f>
        <v>1.0000000000000002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31"/>
        <v>1156</v>
      </c>
      <c r="C41" s="8">
        <f t="shared" si="32"/>
        <v>0.32281485618542305</v>
      </c>
      <c r="D41" s="13">
        <f t="shared" si="33"/>
        <v>11326733.129999999</v>
      </c>
      <c r="E41" s="23">
        <f t="shared" si="34"/>
        <v>13556361.970000003</v>
      </c>
      <c r="F41" s="21">
        <f t="shared" si="35"/>
        <v>0.11552894423007078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29.95" customHeight="1" x14ac:dyDescent="0.3">
      <c r="A42" s="46" t="s">
        <v>32</v>
      </c>
      <c r="B42" s="12">
        <f t="shared" si="31"/>
        <v>1886</v>
      </c>
      <c r="C42" s="8">
        <f t="shared" si="32"/>
        <v>0.52666852834403799</v>
      </c>
      <c r="D42" s="13">
        <f t="shared" si="33"/>
        <v>1239000.0400000005</v>
      </c>
      <c r="E42" s="14">
        <f t="shared" si="34"/>
        <v>1451946.6900000002</v>
      </c>
      <c r="F42" s="21">
        <f t="shared" si="35"/>
        <v>1.2373664006999501E-2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29.95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29.95" customHeight="1" x14ac:dyDescent="0.3">
      <c r="A44" s="94" t="s">
        <v>53</v>
      </c>
      <c r="B44" s="12">
        <f t="shared" si="38"/>
        <v>111</v>
      </c>
      <c r="C44" s="8">
        <f t="shared" si="32"/>
        <v>3.0996928232337337E-2</v>
      </c>
      <c r="D44" s="13">
        <f t="shared" si="39"/>
        <v>118111</v>
      </c>
      <c r="E44" s="14">
        <f t="shared" si="40"/>
        <v>126054.46</v>
      </c>
      <c r="F44" s="21">
        <f>IF(E44,E44/$E$46,"")</f>
        <v>1.0742512417062353E-3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29.95" customHeight="1" x14ac:dyDescent="0.3">
      <c r="A45" s="94" t="s">
        <v>62</v>
      </c>
      <c r="B45" s="12">
        <f t="shared" ref="B45" si="42">B24+G24+L24+Q24+AA24+V24</f>
        <v>32</v>
      </c>
      <c r="C45" s="8">
        <f t="shared" si="32"/>
        <v>8.9360513822954474E-3</v>
      </c>
      <c r="D45" s="13">
        <f t="shared" ref="D45" si="43">D24+I24+N24+S24+AC24+X24</f>
        <v>3499656.07</v>
      </c>
      <c r="E45" s="14">
        <f t="shared" ref="E45" si="44">E24+J24+O24+T24+AD24+Y24</f>
        <v>4128613.25</v>
      </c>
      <c r="F45" s="21">
        <f>IF(E45,E45/$E$46,"")</f>
        <v>3.5184537781029847E-2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29.95" customHeight="1" thickBot="1" x14ac:dyDescent="0.35">
      <c r="A46" s="64" t="s">
        <v>0</v>
      </c>
      <c r="B46" s="16">
        <f>SUM(B34:B45)</f>
        <v>3581</v>
      </c>
      <c r="C46" s="17">
        <f>SUM(C34:C45)</f>
        <v>1</v>
      </c>
      <c r="D46" s="18">
        <f>SUM(D34:D45)</f>
        <v>100450568.2</v>
      </c>
      <c r="E46" s="18">
        <f>SUM(E34:E45)</f>
        <v>117341693.54999997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/>
  </hyperlinks>
  <pageMargins left="0.39370078740157483" right="0" top="0.55118110236220474" bottom="0.55118110236220474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tabSelected="1" zoomScale="85" zoomScaleNormal="85" workbookViewId="0">
      <selection activeCell="A4" sqref="A4"/>
    </sheetView>
  </sheetViews>
  <sheetFormatPr defaultColWidth="9.109375" defaultRowHeight="15.05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x14ac:dyDescent="0.35">
      <c r="B4" s="26"/>
      <c r="H4" s="26"/>
      <c r="N4" s="26"/>
    </row>
    <row r="5" spans="1:31" s="25" customFormat="1" ht="30.8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51</v>
      </c>
      <c r="B7" s="31" t="s">
        <v>50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93" t="str">
        <f>'CONTRACTACIO 1r TR 2020'!B8</f>
        <v>AJUNTAMENT DE BARCELONA (GERÈNCIES i DISTRICTES)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72" t="s">
        <v>6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4"/>
    </row>
    <row r="11" spans="1:31" ht="29.95" customHeight="1" thickBot="1" x14ac:dyDescent="0.35">
      <c r="A11" s="175" t="s">
        <v>10</v>
      </c>
      <c r="B11" s="133" t="s">
        <v>3</v>
      </c>
      <c r="C11" s="134"/>
      <c r="D11" s="134"/>
      <c r="E11" s="134"/>
      <c r="F11" s="135"/>
      <c r="G11" s="136" t="s">
        <v>1</v>
      </c>
      <c r="H11" s="137"/>
      <c r="I11" s="137"/>
      <c r="J11" s="137"/>
      <c r="K11" s="138"/>
      <c r="L11" s="108" t="s">
        <v>2</v>
      </c>
      <c r="M11" s="109"/>
      <c r="N11" s="109"/>
      <c r="O11" s="109"/>
      <c r="P11" s="109"/>
      <c r="Q11" s="139" t="s">
        <v>34</v>
      </c>
      <c r="R11" s="140"/>
      <c r="S11" s="140"/>
      <c r="T11" s="140"/>
      <c r="U11" s="141"/>
      <c r="V11" s="142" t="s">
        <v>4</v>
      </c>
      <c r="W11" s="143"/>
      <c r="X11" s="143"/>
      <c r="Y11" s="143"/>
      <c r="Z11" s="144"/>
      <c r="AA11" s="145" t="s">
        <v>5</v>
      </c>
      <c r="AB11" s="146"/>
      <c r="AC11" s="146"/>
      <c r="AD11" s="146"/>
      <c r="AE11" s="147"/>
    </row>
    <row r="12" spans="1:31" ht="38.950000000000003" customHeight="1" thickBot="1" x14ac:dyDescent="0.35">
      <c r="A12" s="176"/>
      <c r="B12" s="34" t="s">
        <v>7</v>
      </c>
      <c r="C12" s="35" t="s">
        <v>8</v>
      </c>
      <c r="D12" s="36" t="s">
        <v>54</v>
      </c>
      <c r="E12" s="37" t="s">
        <v>55</v>
      </c>
      <c r="F12" s="38" t="s">
        <v>13</v>
      </c>
      <c r="G12" s="39" t="s">
        <v>7</v>
      </c>
      <c r="H12" s="35" t="s">
        <v>8</v>
      </c>
      <c r="I12" s="36" t="s">
        <v>54</v>
      </c>
      <c r="J12" s="37" t="s">
        <v>55</v>
      </c>
      <c r="K12" s="38" t="s">
        <v>13</v>
      </c>
      <c r="L12" s="39" t="s">
        <v>7</v>
      </c>
      <c r="M12" s="35" t="s">
        <v>8</v>
      </c>
      <c r="N12" s="36" t="s">
        <v>54</v>
      </c>
      <c r="O12" s="37" t="s">
        <v>55</v>
      </c>
      <c r="P12" s="38" t="s">
        <v>13</v>
      </c>
      <c r="Q12" s="39" t="s">
        <v>7</v>
      </c>
      <c r="R12" s="35" t="s">
        <v>8</v>
      </c>
      <c r="S12" s="36" t="s">
        <v>54</v>
      </c>
      <c r="T12" s="37" t="s">
        <v>55</v>
      </c>
      <c r="U12" s="40" t="s">
        <v>13</v>
      </c>
      <c r="V12" s="34" t="s">
        <v>7</v>
      </c>
      <c r="W12" s="35" t="s">
        <v>8</v>
      </c>
      <c r="X12" s="36" t="s">
        <v>54</v>
      </c>
      <c r="Y12" s="37" t="s">
        <v>55</v>
      </c>
      <c r="Z12" s="38" t="s">
        <v>13</v>
      </c>
      <c r="AA12" s="34" t="s">
        <v>7</v>
      </c>
      <c r="AB12" s="35" t="s">
        <v>8</v>
      </c>
      <c r="AC12" s="36" t="s">
        <v>54</v>
      </c>
      <c r="AD12" s="37" t="s">
        <v>55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2020'!B13+'CONTRACTACIO 2n TR 2020'!B13+'CONTRACTACIO 3r TR 2020'!B13+'CONTRACTACIO 4t TR 2020'!B13</f>
        <v>2</v>
      </c>
      <c r="C13" s="20">
        <f t="shared" ref="C13:C24" si="0">IF(B13,B13/$B$25,"")</f>
        <v>9.4786729857819912E-3</v>
      </c>
      <c r="D13" s="10">
        <f>'CONTRACTACIO 1r TR 2020'!D13+'CONTRACTACIO 2n TR 2020'!D13+'CONTRACTACIO 3r TR 2020'!D13+'CONTRACTACIO 4t TR 2020'!D13</f>
        <v>680746.79</v>
      </c>
      <c r="E13" s="10">
        <f>'CONTRACTACIO 1r TR 2020'!E13+'CONTRACTACIO 2n TR 2020'!E13+'CONTRACTACIO 3r TR 2020'!E13+'CONTRACTACIO 4t TR 2020'!E13</f>
        <v>823703.62000000011</v>
      </c>
      <c r="F13" s="21">
        <f t="shared" ref="F13:F24" si="1">IF(E13,E13/$E$25,"")</f>
        <v>6.3420986556978115E-2</v>
      </c>
      <c r="G13" s="9">
        <f>'CONTRACTACIO 1r TR 2020'!G13+'CONTRACTACIO 2n TR 2020'!G13+'CONTRACTACIO 3r TR 2020'!G13+'CONTRACTACIO 4t TR 2020'!G13</f>
        <v>157</v>
      </c>
      <c r="H13" s="20">
        <f t="shared" ref="H13:H24" si="2">IF(G13,G13/$G$25,"")</f>
        <v>3.0267977636398689E-2</v>
      </c>
      <c r="I13" s="10">
        <f>'CONTRACTACIO 1r TR 2020'!I13+'CONTRACTACIO 2n TR 2020'!I13+'CONTRACTACIO 3r TR 2020'!I13+'CONTRACTACIO 4t TR 2020'!I13</f>
        <v>68959641.799999997</v>
      </c>
      <c r="J13" s="10">
        <f>'CONTRACTACIO 1r TR 2020'!J13+'CONTRACTACIO 2n TR 2020'!J13+'CONTRACTACIO 3r TR 2020'!J13+'CONTRACTACIO 4t TR 2020'!J13</f>
        <v>81323391.469999999</v>
      </c>
      <c r="K13" s="21">
        <f t="shared" ref="K13:K24" si="3">IF(J13,J13/$J$25,"")</f>
        <v>0.58222028286774152</v>
      </c>
      <c r="L13" s="9">
        <f>'CONTRACTACIO 1r TR 2020'!L13+'CONTRACTACIO 2n TR 2020'!L13+'CONTRACTACIO 3r TR 2020'!L13+'CONTRACTACIO 4t TR 2020'!L13</f>
        <v>22</v>
      </c>
      <c r="M13" s="20">
        <f t="shared" ref="M13:M24" si="4">IF(L13,L13/$L$25,"")</f>
        <v>8.6071987480438178E-3</v>
      </c>
      <c r="N13" s="10">
        <f>'CONTRACTACIO 1r TR 2020'!N13+'CONTRACTACIO 2n TR 2020'!N13+'CONTRACTACIO 3r TR 2020'!N13+'CONTRACTACIO 4t TR 2020'!N13</f>
        <v>5199717.45</v>
      </c>
      <c r="O13" s="10">
        <f>'CONTRACTACIO 1r TR 2020'!O13+'CONTRACTACIO 2n TR 2020'!O13+'CONTRACTACIO 3r TR 2020'!O13+'CONTRACTACIO 4t TR 2020'!O13</f>
        <v>6284877.9900000002</v>
      </c>
      <c r="P13" s="21">
        <f t="shared" ref="P13:P24" si="5">IF(O13,O13/$O$25,"")</f>
        <v>0.34535455712748642</v>
      </c>
      <c r="Q13" s="9">
        <f>'CONTRACTACIO 1r TR 2020'!Q13+'CONTRACTACIO 2n TR 2020'!Q13+'CONTRACTACIO 3r TR 2020'!Q13+'CONTRACTACIO 4t TR 2020'!Q13</f>
        <v>1</v>
      </c>
      <c r="R13" s="20">
        <f t="shared" ref="R13:R24" si="6">IF(Q13,Q13/$Q$25,"")</f>
        <v>0.16666666666666666</v>
      </c>
      <c r="S13" s="10">
        <f>'CONTRACTACIO 1r TR 2020'!S13+'CONTRACTACIO 2n TR 2020'!S13+'CONTRACTACIO 3r TR 2020'!S13+'CONTRACTACIO 4t TR 2020'!S13</f>
        <v>0</v>
      </c>
      <c r="T13" s="10">
        <f>'CONTRACTACIO 1r TR 2020'!T13+'CONTRACTACIO 2n TR 2020'!T13+'CONTRACTACIO 3r TR 2020'!T13+'CONTRACTACIO 4t TR 2020'!T13</f>
        <v>0</v>
      </c>
      <c r="U13" s="21" t="str">
        <f t="shared" ref="U13:U24" si="7">IF(T13,T13/$T$25,"")</f>
        <v/>
      </c>
      <c r="V13" s="9">
        <f>'CONTRACTACIO 1r TR 2020'!AA13+'CONTRACTACIO 2n TR 2020'!AA13+'CONTRACTACIO 3r TR 2020'!AA13+'CONTRACTACIO 4t TR 2020'!AA13</f>
        <v>0</v>
      </c>
      <c r="W13" s="20" t="str">
        <f t="shared" ref="W13:W24" si="8">IF(V13,V13/$V$25,"")</f>
        <v/>
      </c>
      <c r="X13" s="10">
        <f>'CONTRACTACIO 1r TR 2020'!AC13+'CONTRACTACIO 2n TR 2020'!AC13+'CONTRACTACIO 3r TR 2020'!AC13+'CONTRACTACIO 4t TR 2020'!AC13</f>
        <v>0</v>
      </c>
      <c r="Y13" s="10">
        <f>'CONTRACTACIO 1r TR 2020'!AD13+'CONTRACTACIO 2n TR 2020'!AD13+'CONTRACTACIO 3r TR 2020'!AD13+'CONTRACTACIO 4t TR 2020'!AD13</f>
        <v>0</v>
      </c>
      <c r="Z13" s="21" t="str">
        <f t="shared" ref="Z13:Z24" si="9">IF(Y13,Y13/$Y$25,"")</f>
        <v/>
      </c>
      <c r="AA13" s="9">
        <f>'CONTRACTACIO 1r TR 2020'!V13+'CONTRACTACIO 2n TR 2020'!V13+'CONTRACTACIO 3r TR 2020'!V13+'CONTRACTACIO 4t TR 2020'!V13</f>
        <v>3</v>
      </c>
      <c r="AB13" s="20">
        <f t="shared" ref="AB13:AB24" si="10">IF(AA13,AA13/$AA$25,"")</f>
        <v>3.2258064516129031E-2</v>
      </c>
      <c r="AC13" s="10">
        <f>'CONTRACTACIO 1r TR 2020'!X13+'CONTRACTACIO 2n TR 2020'!X13+'CONTRACTACIO 3r TR 2020'!X13+'CONTRACTACIO 4t TR 2020'!X13</f>
        <v>6615049.1700000009</v>
      </c>
      <c r="AD13" s="10">
        <f>'CONTRACTACIO 1r TR 2020'!Y13+'CONTRACTACIO 2n TR 2020'!Y13+'CONTRACTACIO 3r TR 2020'!Y13+'CONTRACTACIO 4t TR 2020'!Y13</f>
        <v>6629985.5900000008</v>
      </c>
      <c r="AE13" s="21">
        <f t="shared" ref="AE13:AE24" si="11">IF(AD13,AD13/$AD$25,"")</f>
        <v>0.91260682669408522</v>
      </c>
    </row>
    <row r="14" spans="1:31" s="42" customFormat="1" ht="36" customHeight="1" x14ac:dyDescent="0.35">
      <c r="A14" s="43" t="s">
        <v>18</v>
      </c>
      <c r="B14" s="9">
        <f>'CONTRACTACIO 1r TR 2020'!B14+'CONTRACTACIO 2n TR 2020'!B14+'CONTRACTACIO 3r TR 2020'!B14+'CONTRACTACIO 4t TR 2020'!B14</f>
        <v>10</v>
      </c>
      <c r="C14" s="20">
        <f t="shared" si="0"/>
        <v>4.7393364928909949E-2</v>
      </c>
      <c r="D14" s="13">
        <f>'CONTRACTACIO 1r TR 2020'!D14+'CONTRACTACIO 2n TR 2020'!D14+'CONTRACTACIO 3r TR 2020'!D14+'CONTRACTACIO 4t TR 2020'!D14</f>
        <v>1664462.98</v>
      </c>
      <c r="E14" s="13">
        <f>'CONTRACTACIO 1r TR 2020'!E14+'CONTRACTACIO 2n TR 2020'!E14+'CONTRACTACIO 3r TR 2020'!E14+'CONTRACTACIO 4t TR 2020'!E14</f>
        <v>2014000.22</v>
      </c>
      <c r="F14" s="21">
        <f t="shared" si="1"/>
        <v>0.15506776682415327</v>
      </c>
      <c r="G14" s="9">
        <f>'CONTRACTACIO 1r TR 2020'!G14+'CONTRACTACIO 2n TR 2020'!G14+'CONTRACTACIO 3r TR 2020'!G14+'CONTRACTACIO 4t TR 2020'!G14</f>
        <v>47</v>
      </c>
      <c r="H14" s="20">
        <f t="shared" si="2"/>
        <v>9.0611143242722188E-3</v>
      </c>
      <c r="I14" s="13">
        <f>'CONTRACTACIO 1r TR 2020'!I14+'CONTRACTACIO 2n TR 2020'!I14+'CONTRACTACIO 3r TR 2020'!I14+'CONTRACTACIO 4t TR 2020'!I14</f>
        <v>1638818.96</v>
      </c>
      <c r="J14" s="13">
        <f>'CONTRACTACIO 1r TR 2020'!J14+'CONTRACTACIO 2n TR 2020'!J14+'CONTRACTACIO 3r TR 2020'!J14+'CONTRACTACIO 4t TR 2020'!J14</f>
        <v>1967046.71</v>
      </c>
      <c r="K14" s="21">
        <f t="shared" si="3"/>
        <v>1.4082719266974273E-2</v>
      </c>
      <c r="L14" s="9">
        <f>'CONTRACTACIO 1r TR 2020'!L14+'CONTRACTACIO 2n TR 2020'!L14+'CONTRACTACIO 3r TR 2020'!L14+'CONTRACTACIO 4t TR 2020'!L14</f>
        <v>19</v>
      </c>
      <c r="M14" s="20">
        <f t="shared" si="4"/>
        <v>7.4334898278560248E-3</v>
      </c>
      <c r="N14" s="13">
        <f>'CONTRACTACIO 1r TR 2020'!N14+'CONTRACTACIO 2n TR 2020'!N14+'CONTRACTACIO 3r TR 2020'!N14+'CONTRACTACIO 4t TR 2020'!N14</f>
        <v>718959.64</v>
      </c>
      <c r="O14" s="13">
        <f>'CONTRACTACIO 1r TR 2020'!O14+'CONTRACTACIO 2n TR 2020'!O14+'CONTRACTACIO 3r TR 2020'!O14+'CONTRACTACIO 4t TR 2020'!O14</f>
        <v>866093.37</v>
      </c>
      <c r="P14" s="21">
        <f t="shared" si="5"/>
        <v>4.7591901179835347E-2</v>
      </c>
      <c r="Q14" s="9">
        <f>'CONTRACTACIO 1r TR 2020'!Q14+'CONTRACTACIO 2n TR 2020'!Q14+'CONTRACTACIO 3r TR 2020'!Q14+'CONTRACTACIO 4t TR 2020'!Q14</f>
        <v>0</v>
      </c>
      <c r="R14" s="20" t="str">
        <f t="shared" si="6"/>
        <v/>
      </c>
      <c r="S14" s="13">
        <f>'CONTRACTACIO 1r TR 2020'!S14+'CONTRACTACIO 2n TR 2020'!S14+'CONTRACTACIO 3r TR 2020'!S14+'CONTRACTACIO 4t TR 2020'!S14</f>
        <v>0</v>
      </c>
      <c r="T14" s="13">
        <f>'CONTRACTACIO 1r TR 2020'!T14+'CONTRACTACIO 2n TR 2020'!T14+'CONTRACTACIO 3r TR 2020'!T14+'CONTRACTACIO 4t TR 2020'!T14</f>
        <v>0</v>
      </c>
      <c r="U14" s="21" t="str">
        <f t="shared" si="7"/>
        <v/>
      </c>
      <c r="V14" s="9">
        <f>'CONTRACTACIO 1r TR 2020'!AA14+'CONTRACTACIO 2n TR 2020'!AA14+'CONTRACTACIO 3r TR 2020'!AA14+'CONTRACTACIO 4t TR 2020'!AA14</f>
        <v>0</v>
      </c>
      <c r="W14" s="20" t="str">
        <f t="shared" si="8"/>
        <v/>
      </c>
      <c r="X14" s="13">
        <f>'CONTRACTACIO 1r TR 2020'!AC14+'CONTRACTACIO 2n TR 2020'!AC14+'CONTRACTACIO 3r TR 2020'!AC14+'CONTRACTACIO 4t TR 2020'!AC14</f>
        <v>0</v>
      </c>
      <c r="Y14" s="13">
        <f>'CONTRACTACIO 1r TR 2020'!AD14+'CONTRACTACIO 2n TR 2020'!AD14+'CONTRACTACIO 3r TR 2020'!AD14+'CONTRACTACIO 4t TR 2020'!AD14</f>
        <v>0</v>
      </c>
      <c r="Z14" s="21" t="str">
        <f t="shared" si="9"/>
        <v/>
      </c>
      <c r="AA14" s="9">
        <f>'CONTRACTACIO 1r TR 2020'!V14+'CONTRACTACIO 2n TR 2020'!V14+'CONTRACTACIO 3r TR 2020'!V14+'CONTRACTACIO 4t TR 2020'!V14</f>
        <v>0</v>
      </c>
      <c r="AB14" s="20" t="str">
        <f t="shared" si="10"/>
        <v/>
      </c>
      <c r="AC14" s="13">
        <f>'CONTRACTACIO 1r TR 2020'!X14+'CONTRACTACIO 2n TR 2020'!X14+'CONTRACTACIO 3r TR 2020'!X14+'CONTRACTACIO 4t TR 2020'!X14</f>
        <v>0</v>
      </c>
      <c r="AD14" s="13">
        <f>'CONTRACTACIO 1r TR 2020'!Y14+'CONTRACTACIO 2n TR 2020'!Y14+'CONTRACTACIO 3r TR 2020'!Y14+'CONTRACTACIO 4t TR 2020'!Y14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'CONTRACTACIO 1r TR 2020'!B15+'CONTRACTACIO 2n TR 2020'!B15+'CONTRACTACIO 3r TR 2020'!B15+'CONTRACTACIO 4t TR 2020'!B15</f>
        <v>7</v>
      </c>
      <c r="C15" s="20">
        <f t="shared" si="0"/>
        <v>3.3175355450236969E-2</v>
      </c>
      <c r="D15" s="13">
        <f>'CONTRACTACIO 1r TR 2020'!D15+'CONTRACTACIO 2n TR 2020'!D15+'CONTRACTACIO 3r TR 2020'!D15+'CONTRACTACIO 4t TR 2020'!D15</f>
        <v>421266.47</v>
      </c>
      <c r="E15" s="13">
        <f>'CONTRACTACIO 1r TR 2020'!E15+'CONTRACTACIO 2n TR 2020'!E15+'CONTRACTACIO 3r TR 2020'!E15+'CONTRACTACIO 4t TR 2020'!E15</f>
        <v>509732.43</v>
      </c>
      <c r="F15" s="21">
        <f t="shared" si="1"/>
        <v>3.9246802861793648E-2</v>
      </c>
      <c r="G15" s="9">
        <f>'CONTRACTACIO 1r TR 2020'!G15+'CONTRACTACIO 2n TR 2020'!G15+'CONTRACTACIO 3r TR 2020'!G15+'CONTRACTACIO 4t TR 2020'!G15</f>
        <v>25</v>
      </c>
      <c r="H15" s="20">
        <f t="shared" si="2"/>
        <v>4.8197416618469251E-3</v>
      </c>
      <c r="I15" s="13">
        <f>'CONTRACTACIO 1r TR 2020'!I15+'CONTRACTACIO 2n TR 2020'!I15+'CONTRACTACIO 3r TR 2020'!I15+'CONTRACTACIO 4t TR 2020'!I15</f>
        <v>579280.96</v>
      </c>
      <c r="J15" s="13">
        <f>'CONTRACTACIO 1r TR 2020'!J15+'CONTRACTACIO 2n TR 2020'!J15+'CONTRACTACIO 3r TR 2020'!J15+'CONTRACTACIO 4t TR 2020'!J15</f>
        <v>687545.48</v>
      </c>
      <c r="K15" s="21">
        <f t="shared" si="3"/>
        <v>4.9223589500409348E-3</v>
      </c>
      <c r="L15" s="9">
        <f>'CONTRACTACIO 1r TR 2020'!L15+'CONTRACTACIO 2n TR 2020'!L15+'CONTRACTACIO 3r TR 2020'!L15+'CONTRACTACIO 4t TR 2020'!L15</f>
        <v>24</v>
      </c>
      <c r="M15" s="20">
        <f t="shared" si="4"/>
        <v>9.3896713615023476E-3</v>
      </c>
      <c r="N15" s="13">
        <f>'CONTRACTACIO 1r TR 2020'!N15+'CONTRACTACIO 2n TR 2020'!N15+'CONTRACTACIO 3r TR 2020'!N15+'CONTRACTACIO 4t TR 2020'!N15</f>
        <v>615546.41</v>
      </c>
      <c r="O15" s="13">
        <f>'CONTRACTACIO 1r TR 2020'!O15+'CONTRACTACIO 2n TR 2020'!O15+'CONTRACTACIO 3r TR 2020'!O15+'CONTRACTACIO 4t TR 2020'!O15</f>
        <v>739264.3600000001</v>
      </c>
      <c r="P15" s="21">
        <f t="shared" si="5"/>
        <v>4.0622636756697757E-2</v>
      </c>
      <c r="Q15" s="9">
        <f>'CONTRACTACIO 1r TR 2020'!Q15+'CONTRACTACIO 2n TR 2020'!Q15+'CONTRACTACIO 3r TR 2020'!Q15+'CONTRACTACIO 4t TR 2020'!Q15</f>
        <v>0</v>
      </c>
      <c r="R15" s="20" t="str">
        <f t="shared" si="6"/>
        <v/>
      </c>
      <c r="S15" s="13">
        <f>'CONTRACTACIO 1r TR 2020'!S15+'CONTRACTACIO 2n TR 2020'!S15+'CONTRACTACIO 3r TR 2020'!S15+'CONTRACTACIO 4t TR 2020'!S15</f>
        <v>0</v>
      </c>
      <c r="T15" s="13">
        <f>'CONTRACTACIO 1r TR 2020'!T15+'CONTRACTACIO 2n TR 2020'!T15+'CONTRACTACIO 3r TR 2020'!T15+'CONTRACTACIO 4t TR 2020'!T15</f>
        <v>0</v>
      </c>
      <c r="U15" s="21" t="str">
        <f t="shared" si="7"/>
        <v/>
      </c>
      <c r="V15" s="9">
        <f>'CONTRACTACIO 1r TR 2020'!AA15+'CONTRACTACIO 2n TR 2020'!AA15+'CONTRACTACIO 3r TR 2020'!AA15+'CONTRACTACIO 4t TR 2020'!AA15</f>
        <v>0</v>
      </c>
      <c r="W15" s="20" t="str">
        <f t="shared" si="8"/>
        <v/>
      </c>
      <c r="X15" s="13">
        <f>'CONTRACTACIO 1r TR 2020'!AC15+'CONTRACTACIO 2n TR 2020'!AC15+'CONTRACTACIO 3r TR 2020'!AC15+'CONTRACTACIO 4t TR 2020'!AC15</f>
        <v>0</v>
      </c>
      <c r="Y15" s="13">
        <f>'CONTRACTACIO 1r TR 2020'!AD15+'CONTRACTACIO 2n TR 2020'!AD15+'CONTRACTACIO 3r TR 2020'!AD15+'CONTRACTACIO 4t TR 2020'!AD15</f>
        <v>0</v>
      </c>
      <c r="Z15" s="21" t="str">
        <f t="shared" si="9"/>
        <v/>
      </c>
      <c r="AA15" s="9">
        <f>'CONTRACTACIO 1r TR 2020'!V15+'CONTRACTACIO 2n TR 2020'!V15+'CONTRACTACIO 3r TR 2020'!V15+'CONTRACTACIO 4t TR 2020'!V15</f>
        <v>0</v>
      </c>
      <c r="AB15" s="20" t="str">
        <f t="shared" si="10"/>
        <v/>
      </c>
      <c r="AC15" s="13">
        <f>'CONTRACTACIO 1r TR 2020'!X15+'CONTRACTACIO 2n TR 2020'!X15+'CONTRACTACIO 3r TR 2020'!X15+'CONTRACTACIO 4t TR 2020'!X15</f>
        <v>0</v>
      </c>
      <c r="AD15" s="13">
        <f>'CONTRACTACIO 1r TR 2020'!Y15+'CONTRACTACIO 2n TR 2020'!Y15+'CONTRACTACIO 3r TR 2020'!Y15+'CONTRACTACIO 4t TR 2020'!Y15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2020'!B16+'CONTRACTACIO 2n TR 2020'!B16+'CONTRACTACIO 3r TR 2020'!B16+'CONTRACTACIO 4t TR 2020'!B16</f>
        <v>0</v>
      </c>
      <c r="C16" s="20" t="str">
        <f t="shared" si="0"/>
        <v/>
      </c>
      <c r="D16" s="13">
        <f>'CONTRACTACIO 1r TR 2020'!D16+'CONTRACTACIO 2n TR 2020'!D16+'CONTRACTACIO 3r TR 2020'!D16+'CONTRACTACIO 4t TR 2020'!D16</f>
        <v>0</v>
      </c>
      <c r="E16" s="13">
        <f>'CONTRACTACIO 1r TR 2020'!E16+'CONTRACTACIO 2n TR 2020'!E16+'CONTRACTACIO 3r TR 2020'!E16+'CONTRACTACIO 4t TR 2020'!E16</f>
        <v>0</v>
      </c>
      <c r="F16" s="21" t="str">
        <f t="shared" si="1"/>
        <v/>
      </c>
      <c r="G16" s="9">
        <f>'CONTRACTACIO 1r TR 2020'!G16+'CONTRACTACIO 2n TR 2020'!G16+'CONTRACTACIO 3r TR 2020'!G16+'CONTRACTACIO 4t TR 2020'!G16</f>
        <v>0</v>
      </c>
      <c r="H16" s="20" t="str">
        <f t="shared" si="2"/>
        <v/>
      </c>
      <c r="I16" s="13">
        <f>'CONTRACTACIO 1r TR 2020'!I16+'CONTRACTACIO 2n TR 2020'!I16+'CONTRACTACIO 3r TR 2020'!I16+'CONTRACTACIO 4t TR 2020'!I16</f>
        <v>0</v>
      </c>
      <c r="J16" s="13">
        <f>'CONTRACTACIO 1r TR 2020'!J16+'CONTRACTACIO 2n TR 2020'!J16+'CONTRACTACIO 3r TR 2020'!J16+'CONTRACTACIO 4t TR 2020'!J16</f>
        <v>0</v>
      </c>
      <c r="K16" s="21" t="str">
        <f t="shared" si="3"/>
        <v/>
      </c>
      <c r="L16" s="9">
        <f>'CONTRACTACIO 1r TR 2020'!L16+'CONTRACTACIO 2n TR 2020'!L16+'CONTRACTACIO 3r TR 2020'!L16+'CONTRACTACIO 4t TR 2020'!L16</f>
        <v>0</v>
      </c>
      <c r="M16" s="20" t="str">
        <f t="shared" si="4"/>
        <v/>
      </c>
      <c r="N16" s="13">
        <f>'CONTRACTACIO 1r TR 2020'!N16+'CONTRACTACIO 2n TR 2020'!N16+'CONTRACTACIO 3r TR 2020'!N16+'CONTRACTACIO 4t TR 2020'!N16</f>
        <v>0</v>
      </c>
      <c r="O16" s="13">
        <f>'CONTRACTACIO 1r TR 2020'!O16+'CONTRACTACIO 2n TR 2020'!O16+'CONTRACTACIO 3r TR 2020'!O16+'CONTRACTACIO 4t TR 2020'!O16</f>
        <v>0</v>
      </c>
      <c r="P16" s="21" t="str">
        <f t="shared" si="5"/>
        <v/>
      </c>
      <c r="Q16" s="9">
        <f>'CONTRACTACIO 1r TR 2020'!Q16+'CONTRACTACIO 2n TR 2020'!Q16+'CONTRACTACIO 3r TR 2020'!Q16+'CONTRACTACIO 4t TR 2020'!Q16</f>
        <v>5</v>
      </c>
      <c r="R16" s="20">
        <f t="shared" si="6"/>
        <v>0.83333333333333337</v>
      </c>
      <c r="S16" s="13">
        <f>'CONTRACTACIO 1r TR 2020'!S16+'CONTRACTACIO 2n TR 2020'!S16+'CONTRACTACIO 3r TR 2020'!S16+'CONTRACTACIO 4t TR 2020'!S16</f>
        <v>2565201.21</v>
      </c>
      <c r="T16" s="13">
        <f>'CONTRACTACIO 1r TR 2020'!T16+'CONTRACTACIO 2n TR 2020'!T16+'CONTRACTACIO 3r TR 2020'!T16+'CONTRACTACIO 4t TR 2020'!T16</f>
        <v>2565201.21</v>
      </c>
      <c r="U16" s="21">
        <f t="shared" si="7"/>
        <v>1</v>
      </c>
      <c r="V16" s="9">
        <f>'CONTRACTACIO 1r TR 2020'!AA16+'CONTRACTACIO 2n TR 2020'!AA16+'CONTRACTACIO 3r TR 2020'!AA16+'CONTRACTACIO 4t TR 2020'!AA16</f>
        <v>0</v>
      </c>
      <c r="W16" s="20" t="str">
        <f t="shared" si="8"/>
        <v/>
      </c>
      <c r="X16" s="13">
        <f>'CONTRACTACIO 1r TR 2020'!AC16+'CONTRACTACIO 2n TR 2020'!AC16+'CONTRACTACIO 3r TR 2020'!AC16+'CONTRACTACIO 4t TR 2020'!AC16</f>
        <v>0</v>
      </c>
      <c r="Y16" s="13">
        <f>'CONTRACTACIO 1r TR 2020'!AD16+'CONTRACTACIO 2n TR 2020'!AD16+'CONTRACTACIO 3r TR 2020'!AD16+'CONTRACTACIO 4t TR 2020'!AD16</f>
        <v>0</v>
      </c>
      <c r="Z16" s="21" t="str">
        <f t="shared" si="9"/>
        <v/>
      </c>
      <c r="AA16" s="9">
        <f>'CONTRACTACIO 1r TR 2020'!V16+'CONTRACTACIO 2n TR 2020'!V16+'CONTRACTACIO 3r TR 2020'!V16+'CONTRACTACIO 4t TR 2020'!V16</f>
        <v>0</v>
      </c>
      <c r="AB16" s="20" t="str">
        <f t="shared" si="10"/>
        <v/>
      </c>
      <c r="AC16" s="13">
        <f>'CONTRACTACIO 1r TR 2020'!X16+'CONTRACTACIO 2n TR 2020'!X16+'CONTRACTACIO 3r TR 2020'!X16+'CONTRACTACIO 4t TR 2020'!X16</f>
        <v>0</v>
      </c>
      <c r="AD16" s="13">
        <f>'CONTRACTACIO 1r TR 2020'!Y16+'CONTRACTACIO 2n TR 2020'!Y16+'CONTRACTACIO 3r TR 2020'!Y16+'CONTRACTACIO 4t TR 2020'!Y16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2020'!B17+'CONTRACTACIO 2n TR 2020'!B17+'CONTRACTACIO 3r TR 2020'!B17+'CONTRACTACIO 4t TR 2020'!B17</f>
        <v>0</v>
      </c>
      <c r="C17" s="20" t="str">
        <f t="shared" si="0"/>
        <v/>
      </c>
      <c r="D17" s="13">
        <f>'CONTRACTACIO 1r TR 2020'!D17+'CONTRACTACIO 2n TR 2020'!D17+'CONTRACTACIO 3r TR 2020'!D17+'CONTRACTACIO 4t TR 2020'!D17</f>
        <v>0</v>
      </c>
      <c r="E17" s="13">
        <f>'CONTRACTACIO 1r TR 2020'!E17+'CONTRACTACIO 2n TR 2020'!E17+'CONTRACTACIO 3r TR 2020'!E17+'CONTRACTACIO 4t TR 2020'!E17</f>
        <v>0</v>
      </c>
      <c r="F17" s="21" t="str">
        <f t="shared" si="1"/>
        <v/>
      </c>
      <c r="G17" s="9">
        <f>'CONTRACTACIO 1r TR 2020'!G17+'CONTRACTACIO 2n TR 2020'!G17+'CONTRACTACIO 3r TR 2020'!G17+'CONTRACTACIO 4t TR 2020'!G17</f>
        <v>0</v>
      </c>
      <c r="H17" s="20" t="str">
        <f t="shared" si="2"/>
        <v/>
      </c>
      <c r="I17" s="13">
        <f>'CONTRACTACIO 1r TR 2020'!I17+'CONTRACTACIO 2n TR 2020'!I17+'CONTRACTACIO 3r TR 2020'!I17+'CONTRACTACIO 4t TR 2020'!I17</f>
        <v>0</v>
      </c>
      <c r="J17" s="13">
        <f>'CONTRACTACIO 1r TR 2020'!J17+'CONTRACTACIO 2n TR 2020'!J17+'CONTRACTACIO 3r TR 2020'!J17+'CONTRACTACIO 4t TR 2020'!J17</f>
        <v>0</v>
      </c>
      <c r="K17" s="21" t="str">
        <f t="shared" si="3"/>
        <v/>
      </c>
      <c r="L17" s="9">
        <f>'CONTRACTACIO 1r TR 2020'!L17+'CONTRACTACIO 2n TR 2020'!L17+'CONTRACTACIO 3r TR 2020'!L17+'CONTRACTACIO 4t TR 2020'!L17</f>
        <v>0</v>
      </c>
      <c r="M17" s="20" t="str">
        <f t="shared" si="4"/>
        <v/>
      </c>
      <c r="N17" s="13">
        <f>'CONTRACTACIO 1r TR 2020'!N17+'CONTRACTACIO 2n TR 2020'!N17+'CONTRACTACIO 3r TR 2020'!N17+'CONTRACTACIO 4t TR 2020'!N17</f>
        <v>0</v>
      </c>
      <c r="O17" s="13">
        <f>'CONTRACTACIO 1r TR 2020'!O17+'CONTRACTACIO 2n TR 2020'!O17+'CONTRACTACIO 3r TR 2020'!O17+'CONTRACTACIO 4t TR 2020'!O17</f>
        <v>0</v>
      </c>
      <c r="P17" s="21" t="str">
        <f t="shared" si="5"/>
        <v/>
      </c>
      <c r="Q17" s="9">
        <f>'CONTRACTACIO 1r TR 2020'!Q17+'CONTRACTACIO 2n TR 2020'!Q17+'CONTRACTACIO 3r TR 2020'!Q17+'CONTRACTACIO 4t TR 2020'!Q17</f>
        <v>0</v>
      </c>
      <c r="R17" s="20" t="str">
        <f t="shared" si="6"/>
        <v/>
      </c>
      <c r="S17" s="13">
        <f>'CONTRACTACIO 1r TR 2020'!S17+'CONTRACTACIO 2n TR 2020'!S17+'CONTRACTACIO 3r TR 2020'!S17+'CONTRACTACIO 4t TR 2020'!S17</f>
        <v>0</v>
      </c>
      <c r="T17" s="13">
        <f>'CONTRACTACIO 1r TR 2020'!T17+'CONTRACTACIO 2n TR 2020'!T17+'CONTRACTACIO 3r TR 2020'!T17+'CONTRACTACIO 4t TR 2020'!T17</f>
        <v>0</v>
      </c>
      <c r="U17" s="21" t="str">
        <f t="shared" si="7"/>
        <v/>
      </c>
      <c r="V17" s="9">
        <f>'CONTRACTACIO 1r TR 2020'!AA17+'CONTRACTACIO 2n TR 2020'!AA17+'CONTRACTACIO 3r TR 2020'!AA17+'CONTRACTACIO 4t TR 2020'!AA17</f>
        <v>0</v>
      </c>
      <c r="W17" s="20" t="str">
        <f t="shared" si="8"/>
        <v/>
      </c>
      <c r="X17" s="13">
        <f>'CONTRACTACIO 1r TR 2020'!AC17+'CONTRACTACIO 2n TR 2020'!AC17+'CONTRACTACIO 3r TR 2020'!AC17+'CONTRACTACIO 4t TR 2020'!AC17</f>
        <v>0</v>
      </c>
      <c r="Y17" s="13">
        <f>'CONTRACTACIO 1r TR 2020'!AD17+'CONTRACTACIO 2n TR 2020'!AD17+'CONTRACTACIO 3r TR 2020'!AD17+'CONTRACTACIO 4t TR 2020'!AD17</f>
        <v>0</v>
      </c>
      <c r="Z17" s="21" t="str">
        <f t="shared" si="9"/>
        <v/>
      </c>
      <c r="AA17" s="9">
        <f>'CONTRACTACIO 1r TR 2020'!V17+'CONTRACTACIO 2n TR 2020'!V17+'CONTRACTACIO 3r TR 2020'!V17+'CONTRACTACIO 4t TR 2020'!V17</f>
        <v>0</v>
      </c>
      <c r="AB17" s="20" t="str">
        <f t="shared" si="10"/>
        <v/>
      </c>
      <c r="AC17" s="13">
        <f>'CONTRACTACIO 1r TR 2020'!X17+'CONTRACTACIO 2n TR 2020'!X17+'CONTRACTACIO 3r TR 2020'!X17+'CONTRACTACIO 4t TR 2020'!X17</f>
        <v>0</v>
      </c>
      <c r="AD17" s="13">
        <f>'CONTRACTACIO 1r TR 2020'!Y17+'CONTRACTACIO 2n TR 2020'!Y17+'CONTRACTACIO 3r TR 2020'!Y17+'CONTRACTACIO 4t TR 2020'!Y17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'CONTRACTACIO 1r TR 2020'!B18+'CONTRACTACIO 2n TR 2020'!B18+'CONTRACTACIO 3r TR 2020'!B18+'CONTRACTACIO 4t TR 2020'!B18</f>
        <v>3</v>
      </c>
      <c r="C18" s="20">
        <f t="shared" si="0"/>
        <v>1.4218009478672985E-2</v>
      </c>
      <c r="D18" s="13">
        <f>'CONTRACTACIO 1r TR 2020'!D18+'CONTRACTACIO 2n TR 2020'!D18+'CONTRACTACIO 3r TR 2020'!D18+'CONTRACTACIO 4t TR 2020'!D18</f>
        <v>261462.49</v>
      </c>
      <c r="E18" s="13">
        <f>'CONTRACTACIO 1r TR 2020'!E18+'CONTRACTACIO 2n TR 2020'!E18+'CONTRACTACIO 3r TR 2020'!E18+'CONTRACTACIO 4t TR 2020'!E18</f>
        <v>316369.61</v>
      </c>
      <c r="F18" s="21">
        <f t="shared" si="1"/>
        <v>2.4358849828590538E-2</v>
      </c>
      <c r="G18" s="9">
        <f>'CONTRACTACIO 1r TR 2020'!G18+'CONTRACTACIO 2n TR 2020'!G18+'CONTRACTACIO 3r TR 2020'!G18+'CONTRACTACIO 4t TR 2020'!G18</f>
        <v>17</v>
      </c>
      <c r="H18" s="20">
        <f t="shared" si="2"/>
        <v>3.277424330055909E-3</v>
      </c>
      <c r="I18" s="13">
        <f>'CONTRACTACIO 1r TR 2020'!I18+'CONTRACTACIO 2n TR 2020'!I18+'CONTRACTACIO 3r TR 2020'!I18+'CONTRACTACIO 4t TR 2020'!I18</f>
        <v>3037748.56</v>
      </c>
      <c r="J18" s="13">
        <f>'CONTRACTACIO 1r TR 2020'!J18+'CONTRACTACIO 2n TR 2020'!J18+'CONTRACTACIO 3r TR 2020'!J18+'CONTRACTACIO 4t TR 2020'!J18</f>
        <v>3251469.62</v>
      </c>
      <c r="K18" s="21">
        <f t="shared" si="3"/>
        <v>2.3278315472008045E-2</v>
      </c>
      <c r="L18" s="9">
        <f>'CONTRACTACIO 1r TR 2020'!L18+'CONTRACTACIO 2n TR 2020'!L18+'CONTRACTACIO 3r TR 2020'!L18+'CONTRACTACIO 4t TR 2020'!L18</f>
        <v>6</v>
      </c>
      <c r="M18" s="20">
        <f t="shared" si="4"/>
        <v>2.3474178403755869E-3</v>
      </c>
      <c r="N18" s="13">
        <f>'CONTRACTACIO 1r TR 2020'!N18+'CONTRACTACIO 2n TR 2020'!N18+'CONTRACTACIO 3r TR 2020'!N18+'CONTRACTACIO 4t TR 2020'!N18</f>
        <v>446689.85</v>
      </c>
      <c r="O18" s="13">
        <f>'CONTRACTACIO 1r TR 2020'!O18+'CONTRACTACIO 2n TR 2020'!O18+'CONTRACTACIO 3r TR 2020'!O18+'CONTRACTACIO 4t TR 2020'!O18</f>
        <v>526008.51</v>
      </c>
      <c r="P18" s="21">
        <f t="shared" si="5"/>
        <v>2.8904210440581519E-2</v>
      </c>
      <c r="Q18" s="9">
        <f>'CONTRACTACIO 1r TR 2020'!Q18+'CONTRACTACIO 2n TR 2020'!Q18+'CONTRACTACIO 3r TR 2020'!Q18+'CONTRACTACIO 4t TR 2020'!Q18</f>
        <v>0</v>
      </c>
      <c r="R18" s="20" t="str">
        <f t="shared" si="6"/>
        <v/>
      </c>
      <c r="S18" s="13">
        <f>'CONTRACTACIO 1r TR 2020'!S18+'CONTRACTACIO 2n TR 2020'!S18+'CONTRACTACIO 3r TR 2020'!S18+'CONTRACTACIO 4t TR 2020'!S18</f>
        <v>0</v>
      </c>
      <c r="T18" s="13">
        <f>'CONTRACTACIO 1r TR 2020'!T18+'CONTRACTACIO 2n TR 2020'!T18+'CONTRACTACIO 3r TR 2020'!T18+'CONTRACTACIO 4t TR 2020'!T18</f>
        <v>0</v>
      </c>
      <c r="U18" s="21" t="str">
        <f t="shared" si="7"/>
        <v/>
      </c>
      <c r="V18" s="9">
        <f>'CONTRACTACIO 1r TR 2020'!AA18+'CONTRACTACIO 2n TR 2020'!AA18+'CONTRACTACIO 3r TR 2020'!AA18+'CONTRACTACIO 4t TR 2020'!AA18</f>
        <v>0</v>
      </c>
      <c r="W18" s="20" t="str">
        <f t="shared" si="8"/>
        <v/>
      </c>
      <c r="X18" s="13">
        <f>'CONTRACTACIO 1r TR 2020'!AC18+'CONTRACTACIO 2n TR 2020'!AC18+'CONTRACTACIO 3r TR 2020'!AC18+'CONTRACTACIO 4t TR 2020'!AC18</f>
        <v>0</v>
      </c>
      <c r="Y18" s="13">
        <f>'CONTRACTACIO 1r TR 2020'!AD18+'CONTRACTACIO 2n TR 2020'!AD18+'CONTRACTACIO 3r TR 2020'!AD18+'CONTRACTACIO 4t TR 2020'!AD18</f>
        <v>0</v>
      </c>
      <c r="Z18" s="21" t="str">
        <f t="shared" si="9"/>
        <v/>
      </c>
      <c r="AA18" s="9">
        <f>'CONTRACTACIO 1r TR 2020'!V18+'CONTRACTACIO 2n TR 2020'!V18+'CONTRACTACIO 3r TR 2020'!V18+'CONTRACTACIO 4t TR 2020'!V18</f>
        <v>2</v>
      </c>
      <c r="AB18" s="20">
        <f t="shared" si="10"/>
        <v>2.1505376344086023E-2</v>
      </c>
      <c r="AC18" s="13">
        <f>'CONTRACTACIO 1r TR 2020'!X18+'CONTRACTACIO 2n TR 2020'!X18+'CONTRACTACIO 3r TR 2020'!X18+'CONTRACTACIO 4t TR 2020'!X18</f>
        <v>55440</v>
      </c>
      <c r="AD18" s="13">
        <f>'CONTRACTACIO 1r TR 2020'!Y18+'CONTRACTACIO 2n TR 2020'!Y18+'CONTRACTACIO 3r TR 2020'!Y18+'CONTRACTACIO 4t TR 2020'!Y18</f>
        <v>59606.400000000001</v>
      </c>
      <c r="AE18" s="21">
        <f t="shared" si="11"/>
        <v>8.20472485441078E-3</v>
      </c>
    </row>
    <row r="19" spans="1:31" s="42" customFormat="1" ht="36" customHeight="1" x14ac:dyDescent="0.35">
      <c r="A19" s="44" t="s">
        <v>28</v>
      </c>
      <c r="B19" s="9">
        <f>'CONTRACTACIO 1r TR 2020'!B19+'CONTRACTACIO 2n TR 2020'!B19+'CONTRACTACIO 3r TR 2020'!B19+'CONTRACTACIO 4t TR 2020'!B19</f>
        <v>0</v>
      </c>
      <c r="C19" s="20" t="str">
        <f t="shared" si="0"/>
        <v/>
      </c>
      <c r="D19" s="13">
        <f>'CONTRACTACIO 1r TR 2020'!D19+'CONTRACTACIO 2n TR 2020'!D19+'CONTRACTACIO 3r TR 2020'!D19+'CONTRACTACIO 4t TR 2020'!D19</f>
        <v>0</v>
      </c>
      <c r="E19" s="13">
        <f>'CONTRACTACIO 1r TR 2020'!E19+'CONTRACTACIO 2n TR 2020'!E19+'CONTRACTACIO 3r TR 2020'!E19+'CONTRACTACIO 4t TR 2020'!E19</f>
        <v>0</v>
      </c>
      <c r="F19" s="21" t="str">
        <f t="shared" si="1"/>
        <v/>
      </c>
      <c r="G19" s="9">
        <f>'CONTRACTACIO 1r TR 2020'!G19+'CONTRACTACIO 2n TR 2020'!G19+'CONTRACTACIO 3r TR 2020'!G19+'CONTRACTACIO 4t TR 2020'!G19</f>
        <v>469</v>
      </c>
      <c r="H19" s="20">
        <f t="shared" si="2"/>
        <v>9.041835357624832E-2</v>
      </c>
      <c r="I19" s="13">
        <f>'CONTRACTACIO 1r TR 2020'!I19+'CONTRACTACIO 2n TR 2020'!I19+'CONTRACTACIO 3r TR 2020'!I19+'CONTRACTACIO 4t TR 2020'!I19</f>
        <v>18149667.539999999</v>
      </c>
      <c r="J19" s="13">
        <f>'CONTRACTACIO 1r TR 2020'!J19+'CONTRACTACIO 2n TR 2020'!J19+'CONTRACTACIO 3r TR 2020'!J19+'CONTRACTACIO 4t TR 2020'!J19</f>
        <v>21295406.419999994</v>
      </c>
      <c r="K19" s="21">
        <f t="shared" si="3"/>
        <v>0.15246065523730321</v>
      </c>
      <c r="L19" s="9">
        <f>'CONTRACTACIO 1r TR 2020'!L19+'CONTRACTACIO 2n TR 2020'!L19+'CONTRACTACIO 3r TR 2020'!L19+'CONTRACTACIO 4t TR 2020'!L19</f>
        <v>192</v>
      </c>
      <c r="M19" s="20">
        <f t="shared" si="4"/>
        <v>7.5117370892018781E-2</v>
      </c>
      <c r="N19" s="13">
        <f>'CONTRACTACIO 1r TR 2020'!N19+'CONTRACTACIO 2n TR 2020'!N19+'CONTRACTACIO 3r TR 2020'!N19+'CONTRACTACIO 4t TR 2020'!N19</f>
        <v>2203082.6199999996</v>
      </c>
      <c r="O19" s="13">
        <f>'CONTRACTACIO 1r TR 2020'!O19+'CONTRACTACIO 2n TR 2020'!O19+'CONTRACTACIO 3r TR 2020'!O19+'CONTRACTACIO 4t TR 2020'!O19</f>
        <v>2665730.02</v>
      </c>
      <c r="P19" s="21">
        <f t="shared" si="5"/>
        <v>0.14648208158429904</v>
      </c>
      <c r="Q19" s="9">
        <f>'CONTRACTACIO 1r TR 2020'!Q19+'CONTRACTACIO 2n TR 2020'!Q19+'CONTRACTACIO 3r TR 2020'!Q19+'CONTRACTACIO 4t TR 2020'!Q19</f>
        <v>0</v>
      </c>
      <c r="R19" s="20" t="str">
        <f t="shared" si="6"/>
        <v/>
      </c>
      <c r="S19" s="13">
        <f>'CONTRACTACIO 1r TR 2020'!S19+'CONTRACTACIO 2n TR 2020'!S19+'CONTRACTACIO 3r TR 2020'!S19+'CONTRACTACIO 4t TR 2020'!S19</f>
        <v>0</v>
      </c>
      <c r="T19" s="13">
        <f>'CONTRACTACIO 1r TR 2020'!T19+'CONTRACTACIO 2n TR 2020'!T19+'CONTRACTACIO 3r TR 2020'!T19+'CONTRACTACIO 4t TR 2020'!T19</f>
        <v>0</v>
      </c>
      <c r="U19" s="21" t="str">
        <f t="shared" si="7"/>
        <v/>
      </c>
      <c r="V19" s="9">
        <f>'CONTRACTACIO 1r TR 2020'!AA19+'CONTRACTACIO 2n TR 2020'!AA19+'CONTRACTACIO 3r TR 2020'!AA19+'CONTRACTACIO 4t TR 2020'!AA19</f>
        <v>0</v>
      </c>
      <c r="W19" s="20" t="str">
        <f t="shared" si="8"/>
        <v/>
      </c>
      <c r="X19" s="13">
        <f>'CONTRACTACIO 1r TR 2020'!AC19+'CONTRACTACIO 2n TR 2020'!AC19+'CONTRACTACIO 3r TR 2020'!AC19+'CONTRACTACIO 4t TR 2020'!AC19</f>
        <v>0</v>
      </c>
      <c r="Y19" s="13">
        <f>'CONTRACTACIO 1r TR 2020'!AD19+'CONTRACTACIO 2n TR 2020'!AD19+'CONTRACTACIO 3r TR 2020'!AD19+'CONTRACTACIO 4t TR 2020'!AD19</f>
        <v>0</v>
      </c>
      <c r="Z19" s="21" t="str">
        <f t="shared" si="9"/>
        <v/>
      </c>
      <c r="AA19" s="9">
        <f>'CONTRACTACIO 1r TR 2020'!V19+'CONTRACTACIO 2n TR 2020'!V19+'CONTRACTACIO 3r TR 2020'!V19+'CONTRACTACIO 4t TR 2020'!V19</f>
        <v>1</v>
      </c>
      <c r="AB19" s="20">
        <f t="shared" si="10"/>
        <v>1.0752688172043012E-2</v>
      </c>
      <c r="AC19" s="13">
        <f>'CONTRACTACIO 1r TR 2020'!X19+'CONTRACTACIO 2n TR 2020'!X19+'CONTRACTACIO 3r TR 2020'!X19+'CONTRACTACIO 4t TR 2020'!X19</f>
        <v>32700</v>
      </c>
      <c r="AD19" s="13">
        <f>'CONTRACTACIO 1r TR 2020'!Y19+'CONTRACTACIO 2n TR 2020'!Y19+'CONTRACTACIO 3r TR 2020'!Y19+'CONTRACTACIO 4t TR 2020'!Y19</f>
        <v>39567</v>
      </c>
      <c r="AE19" s="21">
        <f t="shared" si="11"/>
        <v>5.4463337546718357E-3</v>
      </c>
    </row>
    <row r="20" spans="1:31" s="42" customFormat="1" ht="36" customHeight="1" x14ac:dyDescent="0.3">
      <c r="A20" s="45" t="s">
        <v>29</v>
      </c>
      <c r="B20" s="9">
        <f>'CONTRACTACIO 1r TR 2020'!B20+'CONTRACTACIO 2n TR 2020'!B20+'CONTRACTACIO 3r TR 2020'!B20+'CONTRACTACIO 4t TR 2020'!B20</f>
        <v>178</v>
      </c>
      <c r="C20" s="20">
        <f t="shared" si="0"/>
        <v>0.84360189573459721</v>
      </c>
      <c r="D20" s="13">
        <f>'CONTRACTACIO 1r TR 2020'!D20+'CONTRACTACIO 2n TR 2020'!D20+'CONTRACTACIO 3r TR 2020'!D20+'CONTRACTACIO 4t TR 2020'!D20</f>
        <v>4993958.5</v>
      </c>
      <c r="E20" s="13">
        <f>'CONTRACTACIO 1r TR 2020'!E20+'CONTRACTACIO 2n TR 2020'!E20+'CONTRACTACIO 3r TR 2020'!E20+'CONTRACTACIO 4t TR 2020'!E20</f>
        <v>6042689.790000001</v>
      </c>
      <c r="F20" s="21">
        <f t="shared" si="1"/>
        <v>0.46525635997518006</v>
      </c>
      <c r="G20" s="9">
        <f>'CONTRACTACIO 1r TR 2020'!G20+'CONTRACTACIO 2n TR 2020'!G20+'CONTRACTACIO 3r TR 2020'!G20+'CONTRACTACIO 4t TR 2020'!G20</f>
        <v>2074</v>
      </c>
      <c r="H20" s="20">
        <f t="shared" si="2"/>
        <v>0.39984576826682089</v>
      </c>
      <c r="I20" s="13">
        <f>'CONTRACTACIO 1r TR 2020'!I20+'CONTRACTACIO 2n TR 2020'!I20+'CONTRACTACIO 3r TR 2020'!I20+'CONTRACTACIO 4t TR 2020'!I20</f>
        <v>16494513.199999996</v>
      </c>
      <c r="J20" s="13">
        <f>'CONTRACTACIO 1r TR 2020'!J20+'CONTRACTACIO 2n TR 2020'!J20+'CONTRACTACIO 3r TR 2020'!J20+'CONTRACTACIO 4t TR 2020'!J20</f>
        <v>19672102.420000006</v>
      </c>
      <c r="K20" s="21">
        <f t="shared" si="3"/>
        <v>0.140838900450933</v>
      </c>
      <c r="L20" s="9">
        <f>'CONTRACTACIO 1r TR 2020'!L20+'CONTRACTACIO 2n TR 2020'!L20+'CONTRACTACIO 3r TR 2020'!L20+'CONTRACTACIO 4t TR 2020'!L20</f>
        <v>405</v>
      </c>
      <c r="M20" s="20">
        <f t="shared" si="4"/>
        <v>0.15845070422535212</v>
      </c>
      <c r="N20" s="13">
        <f>'CONTRACTACIO 1r TR 2020'!N20+'CONTRACTACIO 2n TR 2020'!N20+'CONTRACTACIO 3r TR 2020'!N20+'CONTRACTACIO 4t TR 2020'!N20</f>
        <v>2526132.08</v>
      </c>
      <c r="O20" s="13">
        <f>'CONTRACTACIO 1r TR 2020'!O20+'CONTRACTACIO 2n TR 2020'!O20+'CONTRACTACIO 3r TR 2020'!O20+'CONTRACTACIO 4t TR 2020'!O20</f>
        <v>3036993.9299999992</v>
      </c>
      <c r="P20" s="21">
        <f t="shared" si="5"/>
        <v>0.16688306365896757</v>
      </c>
      <c r="Q20" s="9">
        <f>'CONTRACTACIO 1r TR 2020'!Q20+'CONTRACTACIO 2n TR 2020'!Q20+'CONTRACTACIO 3r TR 2020'!Q20+'CONTRACTACIO 4t TR 2020'!Q20</f>
        <v>0</v>
      </c>
      <c r="R20" s="20" t="str">
        <f t="shared" si="6"/>
        <v/>
      </c>
      <c r="S20" s="13">
        <f>'CONTRACTACIO 1r TR 2020'!S20+'CONTRACTACIO 2n TR 2020'!S20+'CONTRACTACIO 3r TR 2020'!S20+'CONTRACTACIO 4t TR 2020'!S20</f>
        <v>0</v>
      </c>
      <c r="T20" s="13">
        <f>'CONTRACTACIO 1r TR 2020'!T20+'CONTRACTACIO 2n TR 2020'!T20+'CONTRACTACIO 3r TR 2020'!T20+'CONTRACTACIO 4t TR 2020'!T20</f>
        <v>0</v>
      </c>
      <c r="U20" s="21" t="str">
        <f t="shared" si="7"/>
        <v/>
      </c>
      <c r="V20" s="9">
        <f>'CONTRACTACIO 1r TR 2020'!AA20+'CONTRACTACIO 2n TR 2020'!AA20+'CONTRACTACIO 3r TR 2020'!AA20+'CONTRACTACIO 4t TR 2020'!AA20</f>
        <v>0</v>
      </c>
      <c r="W20" s="20" t="str">
        <f t="shared" si="8"/>
        <v/>
      </c>
      <c r="X20" s="13">
        <f>'CONTRACTACIO 1r TR 2020'!AC20+'CONTRACTACIO 2n TR 2020'!AC20+'CONTRACTACIO 3r TR 2020'!AC20+'CONTRACTACIO 4t TR 2020'!AC20</f>
        <v>0</v>
      </c>
      <c r="Y20" s="13">
        <f>'CONTRACTACIO 1r TR 2020'!AD20+'CONTRACTACIO 2n TR 2020'!AD20+'CONTRACTACIO 3r TR 2020'!AD20+'CONTRACTACIO 4t TR 2020'!AD20</f>
        <v>0</v>
      </c>
      <c r="Z20" s="21" t="str">
        <f t="shared" si="9"/>
        <v/>
      </c>
      <c r="AA20" s="9">
        <f>'CONTRACTACIO 1r TR 2020'!V20+'CONTRACTACIO 2n TR 2020'!V20+'CONTRACTACIO 3r TR 2020'!V20+'CONTRACTACIO 4t TR 2020'!V20</f>
        <v>30</v>
      </c>
      <c r="AB20" s="20">
        <f t="shared" si="10"/>
        <v>0.32258064516129031</v>
      </c>
      <c r="AC20" s="13">
        <f>'CONTRACTACIO 1r TR 2020'!X20+'CONTRACTACIO 2n TR 2020'!X20+'CONTRACTACIO 3r TR 2020'!X20+'CONTRACTACIO 4t TR 2020'!X20</f>
        <v>449223.31999999995</v>
      </c>
      <c r="AD20" s="13">
        <f>'CONTRACTACIO 1r TR 2020'!Y20+'CONTRACTACIO 2n TR 2020'!Y20+'CONTRACTACIO 3r TR 2020'!Y20+'CONTRACTACIO 4t TR 2020'!Y20</f>
        <v>515643.33</v>
      </c>
      <c r="AE20" s="21">
        <f t="shared" si="11"/>
        <v>7.097747298380945E-2</v>
      </c>
    </row>
    <row r="21" spans="1:31" s="42" customFormat="1" ht="39.950000000000003" customHeight="1" x14ac:dyDescent="0.3">
      <c r="A21" s="46" t="s">
        <v>35</v>
      </c>
      <c r="B21" s="9">
        <f>'CONTRACTACIO 1r TR 2020'!B21+'CONTRACTACIO 2n TR 2020'!B21+'CONTRACTACIO 3r TR 2020'!B21+'CONTRACTACIO 4t TR 2020'!B21</f>
        <v>0</v>
      </c>
      <c r="C21" s="20" t="str">
        <f t="shared" si="0"/>
        <v/>
      </c>
      <c r="D21" s="13">
        <f>'CONTRACTACIO 1r TR 2020'!D21+'CONTRACTACIO 2n TR 2020'!D21+'CONTRACTACIO 3r TR 2020'!D21+'CONTRACTACIO 4t TR 2020'!D21</f>
        <v>0</v>
      </c>
      <c r="E21" s="13">
        <f>'CONTRACTACIO 1r TR 2020'!E21+'CONTRACTACIO 2n TR 2020'!E21+'CONTRACTACIO 3r TR 2020'!E21+'CONTRACTACIO 4t TR 2020'!E21</f>
        <v>0</v>
      </c>
      <c r="F21" s="21" t="str">
        <f t="shared" si="1"/>
        <v/>
      </c>
      <c r="G21" s="9">
        <f>'CONTRACTACIO 1r TR 2020'!G21+'CONTRACTACIO 2n TR 2020'!G21+'CONTRACTACIO 3r TR 2020'!G21+'CONTRACTACIO 4t TR 2020'!G21</f>
        <v>1974</v>
      </c>
      <c r="H21" s="20">
        <f t="shared" si="2"/>
        <v>0.38056680161943318</v>
      </c>
      <c r="I21" s="13">
        <f>'CONTRACTACIO 1r TR 2020'!I21+'CONTRACTACIO 2n TR 2020'!I21+'CONTRACTACIO 3r TR 2020'!I21+'CONTRACTACIO 4t TR 2020'!I21</f>
        <v>1490098.4900000002</v>
      </c>
      <c r="J21" s="13">
        <f>'CONTRACTACIO 1r TR 2020'!J21+'CONTRACTACIO 2n TR 2020'!J21+'CONTRACTACIO 3r TR 2020'!J21+'CONTRACTACIO 4t TR 2020'!J21</f>
        <v>1742183.3099999996</v>
      </c>
      <c r="K21" s="21">
        <f t="shared" si="3"/>
        <v>1.2472849953999316E-2</v>
      </c>
      <c r="L21" s="9">
        <f>'CONTRACTACIO 1r TR 2020'!L21+'CONTRACTACIO 2n TR 2020'!L21+'CONTRACTACIO 3r TR 2020'!L21+'CONTRACTACIO 4t TR 2020'!L21</f>
        <v>1680</v>
      </c>
      <c r="M21" s="20">
        <f t="shared" si="4"/>
        <v>0.65727699530516437</v>
      </c>
      <c r="N21" s="13">
        <f>'CONTRACTACIO 1r TR 2020'!N21+'CONTRACTACIO 2n TR 2020'!N21+'CONTRACTACIO 3r TR 2020'!N21+'CONTRACTACIO 4t TR 2020'!N21</f>
        <v>800711.4700000002</v>
      </c>
      <c r="O21" s="13">
        <f>'CONTRACTACIO 1r TR 2020'!O21+'CONTRACTACIO 2n TR 2020'!O21+'CONTRACTACIO 3r TR 2020'!O21+'CONTRACTACIO 4t TR 2020'!O21</f>
        <v>951629.4300000004</v>
      </c>
      <c r="P21" s="21">
        <f t="shared" si="5"/>
        <v>5.229211463930622E-2</v>
      </c>
      <c r="Q21" s="9">
        <f>'CONTRACTACIO 1r TR 2020'!Q21+'CONTRACTACIO 2n TR 2020'!Q21+'CONTRACTACIO 3r TR 2020'!Q21+'CONTRACTACIO 4t TR 2020'!Q21</f>
        <v>0</v>
      </c>
      <c r="R21" s="20" t="str">
        <f t="shared" si="6"/>
        <v/>
      </c>
      <c r="S21" s="13">
        <f>'CONTRACTACIO 1r TR 2020'!S21+'CONTRACTACIO 2n TR 2020'!S21+'CONTRACTACIO 3r TR 2020'!S21+'CONTRACTACIO 4t TR 2020'!S21</f>
        <v>0</v>
      </c>
      <c r="T21" s="13">
        <f>'CONTRACTACIO 1r TR 2020'!T21+'CONTRACTACIO 2n TR 2020'!T21+'CONTRACTACIO 3r TR 2020'!T21+'CONTRACTACIO 4t TR 2020'!T21</f>
        <v>0</v>
      </c>
      <c r="U21" s="21" t="str">
        <f t="shared" si="7"/>
        <v/>
      </c>
      <c r="V21" s="9">
        <f>'CONTRACTACIO 1r TR 2020'!AA21+'CONTRACTACIO 2n TR 2020'!AA21+'CONTRACTACIO 3r TR 2020'!AA21+'CONTRACTACIO 4t TR 2020'!AA21</f>
        <v>0</v>
      </c>
      <c r="W21" s="20" t="str">
        <f t="shared" si="8"/>
        <v/>
      </c>
      <c r="X21" s="13">
        <f>'CONTRACTACIO 1r TR 2020'!AC21+'CONTRACTACIO 2n TR 2020'!AC21+'CONTRACTACIO 3r TR 2020'!AC21+'CONTRACTACIO 4t TR 2020'!AC21</f>
        <v>0</v>
      </c>
      <c r="Y21" s="13">
        <f>'CONTRACTACIO 1r TR 2020'!AD21+'CONTRACTACIO 2n TR 2020'!AD21+'CONTRACTACIO 3r TR 2020'!AD21+'CONTRACTACIO 4t TR 2020'!AD21</f>
        <v>0</v>
      </c>
      <c r="Z21" s="21" t="str">
        <f t="shared" si="9"/>
        <v/>
      </c>
      <c r="AA21" s="9">
        <f>'CONTRACTACIO 1r TR 2020'!V21+'CONTRACTACIO 2n TR 2020'!V21+'CONTRACTACIO 3r TR 2020'!V21+'CONTRACTACIO 4t TR 2020'!V21</f>
        <v>57</v>
      </c>
      <c r="AB21" s="20">
        <f t="shared" si="10"/>
        <v>0.61290322580645162</v>
      </c>
      <c r="AC21" s="13">
        <f>'CONTRACTACIO 1r TR 2020'!X21+'CONTRACTACIO 2n TR 2020'!X21+'CONTRACTACIO 3r TR 2020'!X21+'CONTRACTACIO 4t TR 2020'!X21</f>
        <v>19015.48</v>
      </c>
      <c r="AD21" s="13">
        <f>'CONTRACTACIO 1r TR 2020'!Y21+'CONTRACTACIO 2n TR 2020'!Y21+'CONTRACTACIO 3r TR 2020'!Y21+'CONTRACTACIO 4t TR 2020'!Y21</f>
        <v>20084.809999999998</v>
      </c>
      <c r="AE21" s="21">
        <f t="shared" si="11"/>
        <v>2.7646417130227315E-3</v>
      </c>
    </row>
    <row r="22" spans="1:31" s="42" customFormat="1" ht="39.950000000000003" customHeight="1" x14ac:dyDescent="0.3">
      <c r="A22" s="92" t="s">
        <v>45</v>
      </c>
      <c r="B22" s="9">
        <f>'CONTRACTACIO 1r TR 2020'!B22+'CONTRACTACIO 2n TR 2020'!B22+'CONTRACTACIO 3r TR 2020'!B22+'CONTRACTACIO 4t TR 2020'!B22</f>
        <v>0</v>
      </c>
      <c r="C22" s="20" t="str">
        <f t="shared" si="0"/>
        <v/>
      </c>
      <c r="D22" s="13">
        <f>'CONTRACTACIO 1r TR 2020'!D22+'CONTRACTACIO 2n TR 2020'!D22+'CONTRACTACIO 3r TR 2020'!D22+'CONTRACTACIO 4t TR 2020'!D22</f>
        <v>0</v>
      </c>
      <c r="E22" s="23">
        <f>'CONTRACTACIO 1r TR 2020'!E22+'CONTRACTACIO 2n TR 2020'!E22+'CONTRACTACIO 3r TR 2020'!E22+'CONTRACTACIO 4t TR 2020'!E22</f>
        <v>0</v>
      </c>
      <c r="F22" s="21" t="str">
        <f t="shared" si="1"/>
        <v/>
      </c>
      <c r="G22" s="9">
        <f>'CONTRACTACIO 1r TR 2020'!G22+'CONTRACTACIO 2n TR 2020'!G22+'CONTRACTACIO 3r TR 2020'!G22+'CONTRACTACIO 4t TR 2020'!G22</f>
        <v>0</v>
      </c>
      <c r="H22" s="20" t="str">
        <f t="shared" si="2"/>
        <v/>
      </c>
      <c r="I22" s="13">
        <f>'CONTRACTACIO 1r TR 2020'!I22+'CONTRACTACIO 2n TR 2020'!I22+'CONTRACTACIO 3r TR 2020'!I22+'CONTRACTACIO 4t TR 2020'!I22</f>
        <v>0</v>
      </c>
      <c r="J22" s="23">
        <f>'CONTRACTACIO 1r TR 2020'!J22+'CONTRACTACIO 2n TR 2020'!J22+'CONTRACTACIO 3r TR 2020'!J22+'CONTRACTACIO 4t TR 2020'!J22</f>
        <v>0</v>
      </c>
      <c r="K22" s="21" t="str">
        <f t="shared" si="3"/>
        <v/>
      </c>
      <c r="L22" s="9">
        <f>'CONTRACTACIO 1r TR 2020'!L22+'CONTRACTACIO 2n TR 2020'!L22+'CONTRACTACIO 3r TR 2020'!L22+'CONTRACTACIO 4t TR 2020'!L22</f>
        <v>0</v>
      </c>
      <c r="M22" s="20" t="str">
        <f t="shared" si="4"/>
        <v/>
      </c>
      <c r="N22" s="13">
        <f>'CONTRACTACIO 1r TR 2020'!N22+'CONTRACTACIO 2n TR 2020'!N22+'CONTRACTACIO 3r TR 2020'!N22+'CONTRACTACIO 4t TR 2020'!N22</f>
        <v>0</v>
      </c>
      <c r="O22" s="23">
        <f>'CONTRACTACIO 1r TR 2020'!O22+'CONTRACTACIO 2n TR 2020'!O22+'CONTRACTACIO 3r TR 2020'!O22+'CONTRACTACIO 4t TR 2020'!O22</f>
        <v>0</v>
      </c>
      <c r="P22" s="21" t="str">
        <f t="shared" si="5"/>
        <v/>
      </c>
      <c r="Q22" s="9">
        <f>'CONTRACTACIO 1r TR 2020'!Q22+'CONTRACTACIO 2n TR 2020'!Q22+'CONTRACTACIO 3r TR 2020'!Q22+'CONTRACTACIO 4t TR 2020'!Q22</f>
        <v>0</v>
      </c>
      <c r="R22" s="20" t="str">
        <f t="shared" si="6"/>
        <v/>
      </c>
      <c r="S22" s="13">
        <f>'CONTRACTACIO 1r TR 2020'!S22+'CONTRACTACIO 2n TR 2020'!S22+'CONTRACTACIO 3r TR 2020'!S22+'CONTRACTACIO 4t TR 2020'!S22</f>
        <v>0</v>
      </c>
      <c r="T22" s="23">
        <f>'CONTRACTACIO 1r TR 2020'!T22+'CONTRACTACIO 2n TR 2020'!T22+'CONTRACTACIO 3r TR 2020'!T22+'CONTRACTACIO 4t TR 2020'!T22</f>
        <v>0</v>
      </c>
      <c r="U22" s="21" t="str">
        <f t="shared" si="7"/>
        <v/>
      </c>
      <c r="V22" s="9">
        <f>'CONTRACTACIO 1r TR 2020'!AA22+'CONTRACTACIO 2n TR 2020'!AA22+'CONTRACTACIO 3r TR 2020'!AA22+'CONTRACTACIO 4t TR 2020'!AA22</f>
        <v>0</v>
      </c>
      <c r="W22" s="20" t="str">
        <f t="shared" si="8"/>
        <v/>
      </c>
      <c r="X22" s="13">
        <f>'CONTRACTACIO 1r TR 2020'!AC22+'CONTRACTACIO 2n TR 2020'!AC22+'CONTRACTACIO 3r TR 2020'!AC22+'CONTRACTACIO 4t TR 2020'!AC22</f>
        <v>0</v>
      </c>
      <c r="Y22" s="23">
        <f>'CONTRACTACIO 1r TR 2020'!AD22+'CONTRACTACIO 2n TR 2020'!AD22+'CONTRACTACIO 3r TR 2020'!AD22+'CONTRACTACIO 4t TR 2020'!AD22</f>
        <v>0</v>
      </c>
      <c r="Z22" s="21" t="str">
        <f t="shared" si="9"/>
        <v/>
      </c>
      <c r="AA22" s="9">
        <f>'CONTRACTACIO 1r TR 2020'!V22+'CONTRACTACIO 2n TR 2020'!V22+'CONTRACTACIO 3r TR 2020'!V22+'CONTRACTACIO 4t TR 2020'!V22</f>
        <v>0</v>
      </c>
      <c r="AB22" s="20" t="str">
        <f t="shared" si="10"/>
        <v/>
      </c>
      <c r="AC22" s="13">
        <f>'CONTRACTACIO 1r TR 2020'!X22+'CONTRACTACIO 2n TR 2020'!X22+'CONTRACTACIO 3r TR 2020'!X22+'CONTRACTACIO 4t TR 2020'!X22</f>
        <v>0</v>
      </c>
      <c r="AD22" s="23">
        <f>'CONTRACTACIO 1r TR 2020'!Y22+'CONTRACTACIO 2n TR 2020'!Y22+'CONTRACTACIO 3r TR 2020'!Y22+'CONTRACTACIO 4t TR 2020'!Y22</f>
        <v>0</v>
      </c>
      <c r="AE22" s="21" t="str">
        <f t="shared" si="11"/>
        <v/>
      </c>
    </row>
    <row r="23" spans="1:31" s="42" customFormat="1" ht="39.950000000000003" customHeight="1" x14ac:dyDescent="0.3">
      <c r="A23" s="94" t="s">
        <v>53</v>
      </c>
      <c r="B23" s="81">
        <f>'CONTRACTACIO 1r TR 2020'!B23+'CONTRACTACIO 2n TR 2020'!B23+'CONTRACTACIO 3r TR 2020'!B23+'CONTRACTACIO 4t TR 2020'!B23</f>
        <v>0</v>
      </c>
      <c r="C23" s="66" t="str">
        <f t="shared" si="0"/>
        <v/>
      </c>
      <c r="D23" s="77">
        <f>'CONTRACTACIO 1r TR 2020'!D23+'CONTRACTACIO 2n TR 2020'!D23+'CONTRACTACIO 3r TR 2020'!D23+'CONTRACTACIO 4t TR 2020'!D23</f>
        <v>0</v>
      </c>
      <c r="E23" s="78">
        <f>'CONTRACTACIO 1r TR 2020'!E23+'CONTRACTACIO 2n TR 2020'!E23+'CONTRACTACIO 3r TR 2020'!E23+'CONTRACTACIO 4t TR 2020'!E23</f>
        <v>0</v>
      </c>
      <c r="F23" s="67" t="str">
        <f t="shared" si="1"/>
        <v/>
      </c>
      <c r="G23" s="81">
        <f>'CONTRACTACIO 1r TR 2020'!G23+'CONTRACTACIO 2n TR 2020'!G23+'CONTRACTACIO 3r TR 2020'!G23+'CONTRACTACIO 4t TR 2020'!G23</f>
        <v>250</v>
      </c>
      <c r="H23" s="66">
        <f t="shared" si="2"/>
        <v>4.8197416618469248E-2</v>
      </c>
      <c r="I23" s="77">
        <f>'CONTRACTACIO 1r TR 2020'!I23+'CONTRACTACIO 2n TR 2020'!I23+'CONTRACTACIO 3r TR 2020'!I23+'CONTRACTACIO 4t TR 2020'!I23</f>
        <v>253483.5</v>
      </c>
      <c r="J23" s="78">
        <f>'CONTRACTACIO 1r TR 2020'!J23+'CONTRACTACIO 2n TR 2020'!J23+'CONTRACTACIO 3r TR 2020'!J23+'CONTRACTACIO 4t TR 2020'!J23</f>
        <v>271706.46000000002</v>
      </c>
      <c r="K23" s="67">
        <f t="shared" si="3"/>
        <v>1.9452338268079942E-3</v>
      </c>
      <c r="L23" s="81">
        <f>'CONTRACTACIO 1r TR 2020'!L23+'CONTRACTACIO 2n TR 2020'!L23+'CONTRACTACIO 3r TR 2020'!L23+'CONTRACTACIO 4t TR 2020'!L23</f>
        <v>0</v>
      </c>
      <c r="M23" s="66" t="str">
        <f t="shared" si="4"/>
        <v/>
      </c>
      <c r="N23" s="77">
        <f>'CONTRACTACIO 1r TR 2020'!N23+'CONTRACTACIO 2n TR 2020'!N23+'CONTRACTACIO 3r TR 2020'!N23+'CONTRACTACIO 4t TR 2020'!N23</f>
        <v>0</v>
      </c>
      <c r="O23" s="78">
        <f>'CONTRACTACIO 1r TR 2020'!O23+'CONTRACTACIO 2n TR 2020'!O23+'CONTRACTACIO 3r TR 2020'!O23+'CONTRACTACIO 4t TR 2020'!O23</f>
        <v>0</v>
      </c>
      <c r="P23" s="67" t="str">
        <f t="shared" si="5"/>
        <v/>
      </c>
      <c r="Q23" s="81">
        <f>'CONTRACTACIO 1r TR 2020'!Q23+'CONTRACTACIO 2n TR 2020'!Q23+'CONTRACTACIO 3r TR 2020'!Q23+'CONTRACTACIO 4t TR 2020'!Q23</f>
        <v>0</v>
      </c>
      <c r="R23" s="66" t="str">
        <f t="shared" si="6"/>
        <v/>
      </c>
      <c r="S23" s="77">
        <f>'CONTRACTACIO 1r TR 2020'!S23+'CONTRACTACIO 2n TR 2020'!S23+'CONTRACTACIO 3r TR 2020'!S23+'CONTRACTACIO 4t TR 2020'!S23</f>
        <v>0</v>
      </c>
      <c r="T23" s="78">
        <f>'CONTRACTACIO 1r TR 2020'!T23+'CONTRACTACIO 2n TR 2020'!T23+'CONTRACTACIO 3r TR 2020'!T23+'CONTRACTACIO 4t TR 2020'!T23</f>
        <v>0</v>
      </c>
      <c r="U23" s="67" t="str">
        <f t="shared" si="7"/>
        <v/>
      </c>
      <c r="V23" s="81">
        <f>'CONTRACTACIO 1r TR 2020'!AA23+'CONTRACTACIO 2n TR 2020'!AA23+'CONTRACTACIO 3r TR 2020'!AA23+'CONTRACTACIO 4t TR 2020'!AA23</f>
        <v>0</v>
      </c>
      <c r="W23" s="66" t="str">
        <f t="shared" si="8"/>
        <v/>
      </c>
      <c r="X23" s="77">
        <f>'CONTRACTACIO 1r TR 2020'!AC23+'CONTRACTACIO 2n TR 2020'!AC23+'CONTRACTACIO 3r TR 2020'!AC23+'CONTRACTACIO 4t TR 2020'!AC23</f>
        <v>0</v>
      </c>
      <c r="Y23" s="78">
        <f>'CONTRACTACIO 1r TR 2020'!AD23+'CONTRACTACIO 2n TR 2020'!AD23+'CONTRACTACIO 3r TR 2020'!AD23+'CONTRACTACIO 4t TR 2020'!AD23</f>
        <v>0</v>
      </c>
      <c r="Z23" s="67" t="str">
        <f t="shared" si="9"/>
        <v/>
      </c>
      <c r="AA23" s="81">
        <f>'CONTRACTACIO 1r TR 2020'!V23+'CONTRACTACIO 2n TR 2020'!V23+'CONTRACTACIO 3r TR 2020'!V23+'CONTRACTACIO 4t TR 2020'!V23</f>
        <v>0</v>
      </c>
      <c r="AB23" s="20" t="str">
        <f t="shared" si="10"/>
        <v/>
      </c>
      <c r="AC23" s="77">
        <f>'CONTRACTACIO 1r TR 2020'!X23+'CONTRACTACIO 2n TR 2020'!X23+'CONTRACTACIO 3r TR 2020'!X23+'CONTRACTACIO 4t TR 2020'!X23</f>
        <v>0</v>
      </c>
      <c r="AD23" s="78">
        <f>'CONTRACTACIO 1r TR 2020'!Y23+'CONTRACTACIO 2n TR 2020'!Y23+'CONTRACTACIO 3r TR 2020'!Y23+'CONTRACTACIO 4t TR 2020'!Y23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62</v>
      </c>
      <c r="B24" s="81">
        <f>'CONTRACTACIO 1r TR 2020'!B24+'CONTRACTACIO 2n TR 2020'!B24+'CONTRACTACIO 3r TR 2020'!B24+'CONTRACTACIO 4t TR 2020'!B24</f>
        <v>11</v>
      </c>
      <c r="C24" s="66">
        <f t="shared" si="0"/>
        <v>5.2132701421800945E-2</v>
      </c>
      <c r="D24" s="77">
        <f>'CONTRACTACIO 1r TR 2020'!D24+'CONTRACTACIO 2n TR 2020'!D24+'CONTRACTACIO 3r TR 2020'!D24+'CONTRACTACIO 4t TR 2020'!D24</f>
        <v>2711880.81</v>
      </c>
      <c r="E24" s="78">
        <f>'CONTRACTACIO 1r TR 2020'!E24+'CONTRACTACIO 2n TR 2020'!E24+'CONTRACTACIO 3r TR 2020'!E24+'CONTRACTACIO 4t TR 2020'!E24</f>
        <v>3281375.77</v>
      </c>
      <c r="F24" s="67">
        <f t="shared" si="1"/>
        <v>0.25264923395330435</v>
      </c>
      <c r="G24" s="81">
        <f>'CONTRACTACIO 1r TR 2020'!G24+'CONTRACTACIO 2n TR 2020'!G24+'CONTRACTACIO 3r TR 2020'!G24+'CONTRACTACIO 4t TR 2020'!G24</f>
        <v>174</v>
      </c>
      <c r="H24" s="66">
        <f t="shared" si="2"/>
        <v>3.3545401966454599E-2</v>
      </c>
      <c r="I24" s="77">
        <f>'CONTRACTACIO 1r TR 2020'!I24+'CONTRACTACIO 2n TR 2020'!I24+'CONTRACTACIO 3r TR 2020'!I24+'CONTRACTACIO 4t TR 2020'!I24</f>
        <v>8038895.8600000022</v>
      </c>
      <c r="J24" s="78">
        <f>'CONTRACTACIO 1r TR 2020'!J24+'CONTRACTACIO 2n TR 2020'!J24+'CONTRACTACIO 3r TR 2020'!J24+'CONTRACTACIO 4t TR 2020'!J24</f>
        <v>9467194.1399999969</v>
      </c>
      <c r="K24" s="67">
        <f t="shared" si="3"/>
        <v>6.77786839741919E-2</v>
      </c>
      <c r="L24" s="81">
        <f>'CONTRACTACIO 1r TR 2020'!L24+'CONTRACTACIO 2n TR 2020'!L24+'CONTRACTACIO 3r TR 2020'!L24+'CONTRACTACIO 4t TR 2020'!L24</f>
        <v>208</v>
      </c>
      <c r="M24" s="66">
        <f t="shared" si="4"/>
        <v>8.1377151799687006E-2</v>
      </c>
      <c r="N24" s="77">
        <f>'CONTRACTACIO 1r TR 2020'!N24+'CONTRACTACIO 2n TR 2020'!N24+'CONTRACTACIO 3r TR 2020'!N24+'CONTRACTACIO 4t TR 2020'!N24</f>
        <v>2783904.8200000003</v>
      </c>
      <c r="O24" s="78">
        <f>'CONTRACTACIO 1r TR 2020'!O24+'CONTRACTACIO 2n TR 2020'!O24+'CONTRACTACIO 3r TR 2020'!O24+'CONTRACTACIO 4t TR 2020'!O24</f>
        <v>3127737.5799999996</v>
      </c>
      <c r="P24" s="67">
        <f t="shared" si="5"/>
        <v>0.17186943461282625</v>
      </c>
      <c r="Q24" s="81">
        <f>'CONTRACTACIO 1r TR 2020'!Q24+'CONTRACTACIO 2n TR 2020'!Q24+'CONTRACTACIO 3r TR 2020'!Q24+'CONTRACTACIO 4t TR 2020'!Q24</f>
        <v>0</v>
      </c>
      <c r="R24" s="66" t="str">
        <f t="shared" si="6"/>
        <v/>
      </c>
      <c r="S24" s="77">
        <f>'CONTRACTACIO 1r TR 2020'!S24+'CONTRACTACIO 2n TR 2020'!S24+'CONTRACTACIO 3r TR 2020'!S24+'CONTRACTACIO 4t TR 2020'!S24</f>
        <v>0</v>
      </c>
      <c r="T24" s="78">
        <f>'CONTRACTACIO 1r TR 2020'!T24+'CONTRACTACIO 2n TR 2020'!T24+'CONTRACTACIO 3r TR 2020'!T24+'CONTRACTACIO 4t TR 2020'!T24</f>
        <v>0</v>
      </c>
      <c r="U24" s="67" t="str">
        <f t="shared" si="7"/>
        <v/>
      </c>
      <c r="V24" s="81">
        <f>'CONTRACTACIO 1r TR 2020'!AA24+'CONTRACTACIO 2n TR 2020'!AA24+'CONTRACTACIO 3r TR 2020'!AA24+'CONTRACTACIO 4t TR 2020'!AA24</f>
        <v>0</v>
      </c>
      <c r="W24" s="66" t="str">
        <f t="shared" si="8"/>
        <v/>
      </c>
      <c r="X24" s="77">
        <f>'CONTRACTACIO 1r TR 2020'!AC24+'CONTRACTACIO 2n TR 2020'!AC24+'CONTRACTACIO 3r TR 2020'!AC24+'CONTRACTACIO 4t TR 2020'!AC24</f>
        <v>0</v>
      </c>
      <c r="Y24" s="78">
        <f>'CONTRACTACIO 1r TR 2020'!AD24+'CONTRACTACIO 2n TR 2020'!AD24+'CONTRACTACIO 3r TR 2020'!AD24+'CONTRACTACIO 4t TR 2020'!AD24</f>
        <v>0</v>
      </c>
      <c r="Z24" s="67" t="str">
        <f t="shared" si="9"/>
        <v/>
      </c>
      <c r="AA24" s="81">
        <f>'CONTRACTACIO 1r TR 2020'!V24+'CONTRACTACIO 2n TR 2020'!V24+'CONTRACTACIO 3r TR 2020'!V24+'CONTRACTACIO 4t TR 2020'!V24</f>
        <v>0</v>
      </c>
      <c r="AB24" s="20" t="str">
        <f t="shared" si="10"/>
        <v/>
      </c>
      <c r="AC24" s="77">
        <f>'CONTRACTACIO 1r TR 2020'!X24+'CONTRACTACIO 2n TR 2020'!X24+'CONTRACTACIO 3r TR 2020'!X24+'CONTRACTACIO 4t TR 2020'!X24</f>
        <v>0</v>
      </c>
      <c r="AD24" s="78">
        <f>'CONTRACTACIO 1r TR 2020'!Y24+'CONTRACTACIO 2n TR 2020'!Y24+'CONTRACTACIO 3r TR 2020'!Y24+'CONTRACTACIO 4t TR 2020'!Y24</f>
        <v>0</v>
      </c>
      <c r="AE24" s="67" t="str">
        <f t="shared" si="11"/>
        <v/>
      </c>
    </row>
    <row r="25" spans="1:31" ht="33.049999999999997" customHeight="1" thickBot="1" x14ac:dyDescent="0.35">
      <c r="A25" s="82" t="s">
        <v>0</v>
      </c>
      <c r="B25" s="16">
        <f t="shared" ref="B25:AE25" si="12">SUM(B13:B24)</f>
        <v>211</v>
      </c>
      <c r="C25" s="17">
        <f t="shared" si="12"/>
        <v>1</v>
      </c>
      <c r="D25" s="18">
        <f t="shared" si="12"/>
        <v>10733778.040000001</v>
      </c>
      <c r="E25" s="18">
        <f t="shared" si="12"/>
        <v>12987871.440000001</v>
      </c>
      <c r="F25" s="19">
        <f t="shared" si="12"/>
        <v>1</v>
      </c>
      <c r="G25" s="16">
        <f t="shared" si="12"/>
        <v>5187</v>
      </c>
      <c r="H25" s="17">
        <f t="shared" si="12"/>
        <v>1</v>
      </c>
      <c r="I25" s="18">
        <f t="shared" si="12"/>
        <v>118642148.86999997</v>
      </c>
      <c r="J25" s="18">
        <f t="shared" si="12"/>
        <v>139678046.02999997</v>
      </c>
      <c r="K25" s="19">
        <f t="shared" si="12"/>
        <v>1.0000000000000002</v>
      </c>
      <c r="L25" s="16">
        <f t="shared" si="12"/>
        <v>2556</v>
      </c>
      <c r="M25" s="17">
        <f t="shared" si="12"/>
        <v>1</v>
      </c>
      <c r="N25" s="18">
        <f t="shared" si="12"/>
        <v>15294744.34</v>
      </c>
      <c r="O25" s="18">
        <f t="shared" si="12"/>
        <v>18198335.189999998</v>
      </c>
      <c r="P25" s="19">
        <f t="shared" si="12"/>
        <v>1</v>
      </c>
      <c r="Q25" s="16">
        <f t="shared" si="12"/>
        <v>6</v>
      </c>
      <c r="R25" s="17">
        <f t="shared" si="12"/>
        <v>1</v>
      </c>
      <c r="S25" s="18">
        <f t="shared" si="12"/>
        <v>2565201.21</v>
      </c>
      <c r="T25" s="18">
        <f t="shared" si="12"/>
        <v>2565201.21</v>
      </c>
      <c r="U25" s="19">
        <f t="shared" si="12"/>
        <v>1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93</v>
      </c>
      <c r="AB25" s="17">
        <f t="shared" si="12"/>
        <v>1</v>
      </c>
      <c r="AC25" s="18">
        <f t="shared" si="12"/>
        <v>7171427.9700000016</v>
      </c>
      <c r="AD25" s="18">
        <f t="shared" si="12"/>
        <v>7264887.1300000008</v>
      </c>
      <c r="AE25" s="19">
        <f t="shared" si="12"/>
        <v>1</v>
      </c>
    </row>
    <row r="26" spans="1:31" s="25" customFormat="1" ht="18.649999999999999" customHeight="1" x14ac:dyDescent="0.3">
      <c r="B26" s="26"/>
      <c r="H26" s="26"/>
      <c r="N26" s="26"/>
    </row>
    <row r="27" spans="1:31" s="49" customFormat="1" ht="34.200000000000003" customHeight="1" x14ac:dyDescent="0.3">
      <c r="A27" s="128" t="s">
        <v>58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">
      <c r="A28" s="129" t="s">
        <v>63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05" customHeight="1" x14ac:dyDescent="0.3">
      <c r="A29" s="124" t="s">
        <v>36</v>
      </c>
      <c r="B29" s="124"/>
      <c r="C29" s="124"/>
      <c r="D29" s="124"/>
      <c r="E29" s="124"/>
      <c r="F29" s="124"/>
      <c r="G29" s="124"/>
      <c r="H29" s="124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4" t="s">
        <v>10</v>
      </c>
      <c r="B31" s="157" t="s">
        <v>17</v>
      </c>
      <c r="C31" s="158"/>
      <c r="D31" s="158"/>
      <c r="E31" s="158"/>
      <c r="F31" s="159"/>
      <c r="G31" s="25"/>
      <c r="H31" s="54"/>
      <c r="I31" s="54"/>
      <c r="J31" s="163" t="s">
        <v>15</v>
      </c>
      <c r="K31" s="164"/>
      <c r="L31" s="157" t="s">
        <v>16</v>
      </c>
      <c r="M31" s="158"/>
      <c r="N31" s="158"/>
      <c r="O31" s="158"/>
      <c r="P31" s="159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5"/>
      <c r="B32" s="160"/>
      <c r="C32" s="161"/>
      <c r="D32" s="161"/>
      <c r="E32" s="161"/>
      <c r="F32" s="162"/>
      <c r="G32" s="25"/>
      <c r="J32" s="165"/>
      <c r="K32" s="166"/>
      <c r="L32" s="169"/>
      <c r="M32" s="170"/>
      <c r="N32" s="170"/>
      <c r="O32" s="170"/>
      <c r="P32" s="171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5" customHeight="1" thickBot="1" x14ac:dyDescent="0.35">
      <c r="A33" s="156"/>
      <c r="B33" s="55" t="s">
        <v>14</v>
      </c>
      <c r="C33" s="35" t="s">
        <v>8</v>
      </c>
      <c r="D33" s="36" t="s">
        <v>54</v>
      </c>
      <c r="E33" s="37" t="s">
        <v>55</v>
      </c>
      <c r="F33" s="56" t="s">
        <v>9</v>
      </c>
      <c r="G33" s="25"/>
      <c r="H33" s="25"/>
      <c r="I33" s="25"/>
      <c r="J33" s="167"/>
      <c r="K33" s="168"/>
      <c r="L33" s="55" t="s">
        <v>14</v>
      </c>
      <c r="M33" s="35" t="s">
        <v>8</v>
      </c>
      <c r="N33" s="36" t="s">
        <v>54</v>
      </c>
      <c r="O33" s="37" t="s">
        <v>55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3">
      <c r="A34" s="41" t="s">
        <v>25</v>
      </c>
      <c r="B34" s="9">
        <f t="shared" ref="B34:B43" si="13">B13+G13+L13+Q13+V13+AA13</f>
        <v>185</v>
      </c>
      <c r="C34" s="8">
        <f t="shared" ref="C34:C40" si="14">IF(B34,B34/$B$46,"")</f>
        <v>2.2972805165776728E-2</v>
      </c>
      <c r="D34" s="10">
        <f t="shared" ref="D34:D43" si="15">D13+I13+N13+S13+X13+AC13</f>
        <v>81455155.210000008</v>
      </c>
      <c r="E34" s="11">
        <f t="shared" ref="E34:E43" si="16">E13+J13+O13+T13+Y13+AD13</f>
        <v>95061958.670000002</v>
      </c>
      <c r="F34" s="21">
        <f t="shared" ref="F34:F40" si="17">IF(E34,E34/$E$46,"")</f>
        <v>0.526092616647026</v>
      </c>
      <c r="J34" s="152" t="s">
        <v>3</v>
      </c>
      <c r="K34" s="153"/>
      <c r="L34" s="57">
        <f>B25</f>
        <v>211</v>
      </c>
      <c r="M34" s="8">
        <f t="shared" ref="M34:M39" si="18">IF(L34,L34/$L$40,"")</f>
        <v>2.6201415621507514E-2</v>
      </c>
      <c r="N34" s="58">
        <f>D25</f>
        <v>10733778.040000001</v>
      </c>
      <c r="O34" s="58">
        <f>E25</f>
        <v>12987871.440000001</v>
      </c>
      <c r="P34" s="59">
        <f t="shared" ref="P34:P39" si="19">IF(O34,O34/$O$40,"")</f>
        <v>7.187757717326633E-2</v>
      </c>
    </row>
    <row r="35" spans="1:33" s="25" customFormat="1" ht="29.95" customHeight="1" x14ac:dyDescent="0.3">
      <c r="A35" s="43" t="s">
        <v>18</v>
      </c>
      <c r="B35" s="12">
        <f t="shared" si="13"/>
        <v>76</v>
      </c>
      <c r="C35" s="8">
        <f t="shared" si="14"/>
        <v>9.4374767167515212E-3</v>
      </c>
      <c r="D35" s="13">
        <f t="shared" si="15"/>
        <v>4022241.58</v>
      </c>
      <c r="E35" s="14">
        <f t="shared" si="16"/>
        <v>4847140.3</v>
      </c>
      <c r="F35" s="21">
        <f t="shared" si="17"/>
        <v>2.6825080814235343E-2</v>
      </c>
      <c r="J35" s="148" t="s">
        <v>1</v>
      </c>
      <c r="K35" s="149"/>
      <c r="L35" s="60">
        <f>G25</f>
        <v>5187</v>
      </c>
      <c r="M35" s="8">
        <f t="shared" si="18"/>
        <v>0.64410778591829132</v>
      </c>
      <c r="N35" s="61">
        <f>I25</f>
        <v>118642148.86999997</v>
      </c>
      <c r="O35" s="61">
        <f>J25</f>
        <v>139678046.02999997</v>
      </c>
      <c r="P35" s="59">
        <f t="shared" si="19"/>
        <v>0.77300730757251546</v>
      </c>
    </row>
    <row r="36" spans="1:33" s="25" customFormat="1" ht="29.95" customHeight="1" x14ac:dyDescent="0.3">
      <c r="A36" s="43" t="s">
        <v>19</v>
      </c>
      <c r="B36" s="12">
        <f t="shared" si="13"/>
        <v>56</v>
      </c>
      <c r="C36" s="8">
        <f t="shared" si="14"/>
        <v>6.953930212343226E-3</v>
      </c>
      <c r="D36" s="13">
        <f t="shared" si="15"/>
        <v>1616093.8399999999</v>
      </c>
      <c r="E36" s="14">
        <f t="shared" si="16"/>
        <v>1936542.27</v>
      </c>
      <c r="F36" s="21">
        <f t="shared" si="17"/>
        <v>1.0717226999377915E-2</v>
      </c>
      <c r="J36" s="148" t="s">
        <v>2</v>
      </c>
      <c r="K36" s="149"/>
      <c r="L36" s="60">
        <f>L25</f>
        <v>2556</v>
      </c>
      <c r="M36" s="8">
        <f t="shared" si="18"/>
        <v>0.31739724326338009</v>
      </c>
      <c r="N36" s="61">
        <f>N25</f>
        <v>15294744.34</v>
      </c>
      <c r="O36" s="61">
        <f>O25</f>
        <v>18198335.189999998</v>
      </c>
      <c r="P36" s="59">
        <f t="shared" si="19"/>
        <v>0.10071336539532248</v>
      </c>
    </row>
    <row r="37" spans="1:33" ht="29.95" customHeight="1" x14ac:dyDescent="0.3">
      <c r="A37" s="43" t="s">
        <v>26</v>
      </c>
      <c r="B37" s="12">
        <f t="shared" si="13"/>
        <v>5</v>
      </c>
      <c r="C37" s="8">
        <f t="shared" si="14"/>
        <v>6.208866261020738E-4</v>
      </c>
      <c r="D37" s="13">
        <f t="shared" si="15"/>
        <v>2565201.21</v>
      </c>
      <c r="E37" s="14">
        <f t="shared" si="16"/>
        <v>2565201.21</v>
      </c>
      <c r="F37" s="21">
        <f t="shared" si="17"/>
        <v>1.4196356099497326E-2</v>
      </c>
      <c r="G37" s="25"/>
      <c r="H37" s="25"/>
      <c r="I37" s="25"/>
      <c r="J37" s="148" t="s">
        <v>34</v>
      </c>
      <c r="K37" s="149"/>
      <c r="L37" s="60">
        <f>Q25</f>
        <v>6</v>
      </c>
      <c r="M37" s="8">
        <f t="shared" si="18"/>
        <v>7.4506395132248847E-4</v>
      </c>
      <c r="N37" s="61">
        <f>S25</f>
        <v>2565201.21</v>
      </c>
      <c r="O37" s="61">
        <f>T25</f>
        <v>2565201.21</v>
      </c>
      <c r="P37" s="59">
        <f t="shared" si="19"/>
        <v>1.4196356099497329E-2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8" t="s">
        <v>5</v>
      </c>
      <c r="K38" s="149"/>
      <c r="L38" s="60">
        <f>AA25</f>
        <v>93</v>
      </c>
      <c r="M38" s="8">
        <f t="shared" si="18"/>
        <v>1.1548491245498572E-2</v>
      </c>
      <c r="N38" s="61">
        <f>AC25</f>
        <v>7171427.9700000016</v>
      </c>
      <c r="O38" s="61">
        <f>AD25</f>
        <v>7264887.1300000008</v>
      </c>
      <c r="P38" s="59">
        <f t="shared" si="19"/>
        <v>4.0205393759398377E-2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13"/>
        <v>28</v>
      </c>
      <c r="C39" s="8">
        <f t="shared" si="14"/>
        <v>3.476965106171613E-3</v>
      </c>
      <c r="D39" s="13">
        <f t="shared" si="15"/>
        <v>3801340.9</v>
      </c>
      <c r="E39" s="22">
        <f t="shared" si="16"/>
        <v>4153454.14</v>
      </c>
      <c r="F39" s="21">
        <f t="shared" si="17"/>
        <v>2.2986077577271773E-2</v>
      </c>
      <c r="G39" s="25"/>
      <c r="H39" s="25"/>
      <c r="I39" s="25"/>
      <c r="J39" s="148" t="s">
        <v>4</v>
      </c>
      <c r="K39" s="149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13"/>
        <v>662</v>
      </c>
      <c r="C40" s="8">
        <f t="shared" si="14"/>
        <v>8.220538929591456E-2</v>
      </c>
      <c r="D40" s="13">
        <f t="shared" si="15"/>
        <v>20385450.16</v>
      </c>
      <c r="E40" s="23">
        <f t="shared" si="16"/>
        <v>24000703.439999994</v>
      </c>
      <c r="F40" s="21">
        <f t="shared" si="17"/>
        <v>0.13282487601534787</v>
      </c>
      <c r="G40" s="25"/>
      <c r="H40" s="25"/>
      <c r="I40" s="25"/>
      <c r="J40" s="150" t="s">
        <v>0</v>
      </c>
      <c r="K40" s="151"/>
      <c r="L40" s="83">
        <f>SUM(L34:L39)</f>
        <v>8053</v>
      </c>
      <c r="M40" s="17">
        <f>SUM(M34:M39)</f>
        <v>1</v>
      </c>
      <c r="N40" s="84">
        <f>SUM(N34:N39)</f>
        <v>154407300.42999998</v>
      </c>
      <c r="O40" s="85">
        <f>SUM(O34:O39)</f>
        <v>180694340.99999997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13"/>
        <v>2687</v>
      </c>
      <c r="C41" s="8">
        <f>IF(B41,B41/$B$46,"")</f>
        <v>0.33366447286725442</v>
      </c>
      <c r="D41" s="13">
        <f t="shared" si="15"/>
        <v>24463827.099999994</v>
      </c>
      <c r="E41" s="23">
        <f t="shared" si="16"/>
        <v>29267429.470000006</v>
      </c>
      <c r="F41" s="21">
        <f>IF(E41,E41/$E$46,"")</f>
        <v>0.1619720313764558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29.95" customHeight="1" x14ac:dyDescent="0.3">
      <c r="A42" s="46" t="s">
        <v>32</v>
      </c>
      <c r="B42" s="12">
        <f t="shared" si="13"/>
        <v>3711</v>
      </c>
      <c r="C42" s="8">
        <f>IF(B42,B42/$B$46,"")</f>
        <v>0.46082205389295916</v>
      </c>
      <c r="D42" s="13">
        <f t="shared" si="15"/>
        <v>2309825.4400000004</v>
      </c>
      <c r="E42" s="14">
        <f t="shared" si="16"/>
        <v>2713897.5500000003</v>
      </c>
      <c r="F42" s="21">
        <f>IF(E42,E42/$E$46,"")</f>
        <v>1.5019272518335259E-2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29.95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29.95" customHeight="1" x14ac:dyDescent="0.3">
      <c r="A44" s="94" t="s">
        <v>53</v>
      </c>
      <c r="B44" s="12">
        <f t="shared" ref="B44" si="20">B23+G23+L23+Q23+V23+AA23</f>
        <v>250</v>
      </c>
      <c r="C44" s="8">
        <f>IF(B44,B44/$B$46,"")</f>
        <v>3.1044331305103687E-2</v>
      </c>
      <c r="D44" s="13">
        <f t="shared" ref="D44" si="21">D23+I23+N23+S23+X23+AC23</f>
        <v>253483.5</v>
      </c>
      <c r="E44" s="14">
        <f t="shared" ref="E44" si="22">E23+J23+O23+T23+Y23+AD23</f>
        <v>271706.46000000002</v>
      </c>
      <c r="F44" s="21">
        <f>IF(E44,E44/$E$46,"")</f>
        <v>1.503679963059828E-3</v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29.95" customHeight="1" x14ac:dyDescent="0.3">
      <c r="A45" s="94" t="s">
        <v>62</v>
      </c>
      <c r="B45" s="12">
        <f t="shared" ref="B45" si="23">B24+G24+L24+Q24+V24+AA24</f>
        <v>393</v>
      </c>
      <c r="C45" s="8">
        <f>IF(B45,B45/$B$46,"")</f>
        <v>4.8801688811623001E-2</v>
      </c>
      <c r="D45" s="13">
        <f t="shared" ref="D45" si="24">D24+I24+N24+S24+X24+AC24</f>
        <v>13534681.490000002</v>
      </c>
      <c r="E45" s="14">
        <f t="shared" ref="E45" si="25">E24+J24+O24+T24+Y24+AD24</f>
        <v>15876307.489999996</v>
      </c>
      <c r="F45" s="21">
        <f>IF(E45,E45/$E$46,"")</f>
        <v>8.7862781989392763E-2</v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29.95" customHeight="1" thickBot="1" x14ac:dyDescent="0.35">
      <c r="A46" s="64" t="s">
        <v>0</v>
      </c>
      <c r="B46" s="16">
        <f>SUM(B34:B45)</f>
        <v>8053</v>
      </c>
      <c r="C46" s="17">
        <f>SUM(C34:C45)</f>
        <v>1</v>
      </c>
      <c r="D46" s="18">
        <f>SUM(D34:D45)</f>
        <v>154407300.43000001</v>
      </c>
      <c r="E46" s="18">
        <f>SUM(E34:E45)</f>
        <v>180694341.00000003</v>
      </c>
      <c r="F46" s="19">
        <f>SUM(F34:F45)</f>
        <v>0.99999999999999978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29.95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ht="14.4" x14ac:dyDescent="0.3">
      <c r="B50" s="26"/>
      <c r="H50" s="26"/>
      <c r="N50" s="26"/>
    </row>
    <row r="51" spans="2:14" s="25" customFormat="1" ht="14.4" x14ac:dyDescent="0.3">
      <c r="B51" s="26"/>
      <c r="H51" s="26"/>
      <c r="N51" s="26"/>
    </row>
    <row r="52" spans="2:14" s="25" customFormat="1" ht="14.4" x14ac:dyDescent="0.3">
      <c r="B52" s="26"/>
      <c r="H52" s="26"/>
      <c r="N52" s="26"/>
    </row>
    <row r="53" spans="2:14" s="25" customFormat="1" ht="14.4" x14ac:dyDescent="0.3">
      <c r="B53" s="26"/>
      <c r="H53" s="26"/>
      <c r="N53" s="26"/>
    </row>
    <row r="54" spans="2:14" s="25" customFormat="1" ht="14.4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2020</vt:lpstr>
      <vt:lpstr>CONTRACTACIO 2n TR 2020</vt:lpstr>
      <vt:lpstr>CONTRACTACIO 3r TR 2020</vt:lpstr>
      <vt:lpstr>CONTRACTACIO 4t TR 2020</vt:lpstr>
      <vt:lpstr>2020 - CONTRACTACIÓ ANUAL</vt:lpstr>
      <vt:lpstr>'2020 - CONTRACTACIÓ ANUAL'!Àrea_d'impressió</vt:lpstr>
      <vt:lpstr>'CONTRACTACIO 1r TR 2020'!Àrea_d'impressió</vt:lpstr>
      <vt:lpstr>'CONTRACTACIO 2n TR 2020'!Àrea_d'impressió</vt:lpstr>
      <vt:lpstr>'CONTRACTACIO 3r TR 2020'!Àrea_d'impressió</vt:lpstr>
      <vt:lpstr>'CONTRACTACIO 4t TR 2020'!Àrea_d'impressió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2021-03-25T11:01:41Z</cp:lastPrinted>
  <dcterms:created xsi:type="dcterms:W3CDTF">2016-02-03T12:33:15Z</dcterms:created>
  <dcterms:modified xsi:type="dcterms:W3CDTF">2021-03-26T15:24:13Z</dcterms:modified>
</cp:coreProperties>
</file>