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610" windowHeight="11640" tabRatio="700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5" l="1"/>
  <c r="I20" i="5"/>
  <c r="J20" i="4" l="1"/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19" i="1"/>
  <c r="K18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R13" i="1"/>
  <c r="P13" i="1"/>
  <c r="M13" i="1"/>
  <c r="F14" i="1"/>
  <c r="F15" i="1"/>
  <c r="F16" i="1"/>
  <c r="F17" i="1"/>
  <c r="F18" i="1"/>
  <c r="F19" i="1"/>
  <c r="F21" i="1"/>
  <c r="N37" i="1"/>
  <c r="K16" i="6" l="1"/>
  <c r="P16" i="5"/>
  <c r="F13" i="4"/>
  <c r="Z15" i="7"/>
  <c r="Z13" i="7"/>
  <c r="Z18" i="7"/>
  <c r="O39" i="4"/>
  <c r="AE23" i="4"/>
  <c r="AE22" i="4"/>
  <c r="AE15" i="4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3" i="4"/>
  <c r="U22" i="4"/>
  <c r="P24" i="7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C13" i="1"/>
  <c r="K21" i="1"/>
  <c r="H16" i="1"/>
  <c r="H20" i="1"/>
  <c r="H13" i="1"/>
  <c r="H14" i="1"/>
  <c r="H18" i="1"/>
  <c r="H24" i="1"/>
  <c r="N40" i="1"/>
  <c r="L35" i="1"/>
  <c r="P25" i="1"/>
  <c r="Z25" i="1"/>
  <c r="F41" i="1"/>
  <c r="U25" i="1"/>
  <c r="B46" i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U25" i="4" l="1"/>
  <c r="AE25" i="4"/>
  <c r="M25" i="6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M35" i="1"/>
  <c r="P38" i="1"/>
  <c r="L40" i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P35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6" i="1" l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<sst xmlns="http://schemas.openxmlformats.org/spreadsheetml/2006/main" count="465" uniqueCount="67">
  <si>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</si>
  <si>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</si>
  <si>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</si>
  <si>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</si>
  <si>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</si>
  <si>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</si>
  <si>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</si>
  <si>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</si>
  <si>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</si>
  <si>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</si>
  <si>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</si>
  <si>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</si>
  <si>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</si>
  <si>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</si>
  <si>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</si>
  <si>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</si>
  <si>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</si>
  <si>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</si>
  <si>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</si>
  <si>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</si>
  <si>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</si>
  <si>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</si>
  <si>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</si>
  <si>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</si>
  <si>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</si>
  <si>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</si>
  <si>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</si>
  <si>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</si>
  <si>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</si>
  <si>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</si>
  <si>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</si>
  <si>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</si>
  <si>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</si>
  <si>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</si>
  <si>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</si>
  <si>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</si>
  <si>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</si>
  <si>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</si>
  <si>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</si>
  <si>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</si>
  <si>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</si>
  <si>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</si>
  <si>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</si>
  <si>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</si>
  <si>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</si>
  <si>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</si>
  <si>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</si>
  <si>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</si>
  <si>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</si>
  <si>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</si>
  <si>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</si>
  <si>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</si>
  <si>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</si>
  <si>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</si>
  <si>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</si>
  <si>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</si>
  <si>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</si>
  <si>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</si>
  <si>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</si>
  <si>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</si>
  <si>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</si>
  <si>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</si>
  <si>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</si>
  <si>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</si>
  <si>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CONSORCI CAMPUS INTERUNIVERSITARI DIAGONAL-BESÒS</t>
  </si>
  <si>
    <t>El Consorci Campus Ineruniversitari Diagonal-Besòs informa que durant el 4rt Trimestre de 2020 no ha adjudicat cap contracte</t>
  </si>
  <si>
    <t>El Consorci Campus Ineruniversitari Diagonal-Besòs informa que durant el 1r Trimestre de 2020 no ha adjudicat cap contracte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</si>
</sst>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3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14" fontId="50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14" fontId="45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31-426A-9219-E01F6F85F323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31-426A-9219-E01F6F85F323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31-426A-9219-E01F6F85F323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31-426A-9219-E01F6F85F323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31-426A-9219-E01F6F85F323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31-426A-9219-E01F6F85F323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31-426A-9219-E01F6F85F323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31-426A-9219-E01F6F85F323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31-426A-9219-E01F6F85F323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31-426A-9219-E01F6F85F3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831-426A-9219-E01F6F85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7B-401B-9157-C8CFDB68BF76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7B-401B-9157-C8CFDB68BF76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7B-401B-9157-C8CFDB68BF76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7B-401B-9157-C8CFDB68BF76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7B-401B-9157-C8CFDB68BF76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7B-401B-9157-C8CFDB68BF76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7B-401B-9157-C8CFDB68BF76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7B-401B-9157-C8CFDB68BF76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7B-401B-9157-C8CFDB68BF76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7B-401B-9157-C8CFDB68BF7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72595.600000000006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C7B-401B-9157-C8CFDB68BF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2F-438E-8DD5-7255FBD095D5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2F-438E-8DD5-7255FBD095D5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2F-438E-8DD5-7255FBD095D5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2F-438E-8DD5-7255FBD095D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32F-438E-8DD5-7255FBD095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33-42C1-91B6-7289B08DCA3F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33-42C1-91B6-7289B08DCA3F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33-42C1-91B6-7289B08DCA3F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33-42C1-91B6-7289B08DCA3F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33-42C1-91B6-7289B08DCA3F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33-42C1-91B6-7289B08DCA3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45437.19</c:v>
                </c:pt>
                <c:pt idx="1">
                  <c:v>27158.41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D33-42C1-91B6-7289B08DCA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K4" sqref="K4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25" x14ac:dyDescent="0.45">
      <c r="B4" s="26"/>
      <c r="H4" s="26"/>
      <c r="I4" s="66"/>
      <c r="J4" s="66"/>
      <c r="K4" s="66"/>
      <c r="N4" s="26"/>
    </row>
    <row r="5" spans="1:31" s="25" customFormat="1" ht="30.75" customHeight="1" x14ac:dyDescent="0.25">
      <c r="A5" s="28" t="s">
        <v>12</v>
      </c>
      <c r="B5" s="26"/>
      <c r="H5" s="26"/>
      <c r="I5" s="66"/>
      <c r="J5" s="66"/>
      <c r="K5" s="66"/>
      <c r="N5" s="26"/>
    </row>
    <row r="6" spans="1:31" s="25" customFormat="1" ht="6.75" customHeight="1" x14ac:dyDescent="0.45">
      <c r="A6" s="29"/>
      <c r="B6" s="26"/>
      <c r="H6" s="26"/>
      <c r="I6" s="66"/>
      <c r="J6" s="66"/>
      <c r="K6" s="66"/>
      <c r="N6" s="26"/>
    </row>
    <row r="7" spans="1:31" s="25" customFormat="1" ht="24.75" customHeight="1" x14ac:dyDescent="0.25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175" t="s">
        <v>66</v>
      </c>
      <c r="J7" s="177"/>
      <c r="K7" s="178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176"/>
      <c r="J8" s="176"/>
      <c r="K8" s="176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/>
      <c r="G13" s="1"/>
      <c r="H13" s="20" t="str">
        <f t="shared" ref="H13:H24" si="1">IF(G13,G13/$G$25,"")</f>
        <v/>
      </c>
      <c r="I13" s="4"/>
      <c r="J13" s="5"/>
      <c r="K13" s="21" t="str">
        <f t="shared" ref="K13:K24" si="2">IF(J13,J13/$J$25,"")</f>
        <v/>
      </c>
      <c r="L13" s="1"/>
      <c r="M13" s="20" t="str">
        <f t="shared" ref="M13:M24" si="3">IF(L13,L13/$L$25,"")</f>
        <v/>
      </c>
      <c r="N13" s="4"/>
      <c r="O13" s="5"/>
      <c r="P13" s="21" t="str">
        <f t="shared" ref="P13:P24" si="4">IF(O13,O13/$O$25,"")</f>
        <v/>
      </c>
      <c r="Q13" s="1"/>
      <c r="R13" s="20" t="str">
        <f t="shared" ref="R13:R24" si="5">IF(Q13,Q13/$Q$25,"")</f>
        <v/>
      </c>
      <c r="S13" s="4">
        <v>0</v>
      </c>
      <c r="T13" s="5">
        <v>0</v>
      </c>
      <c r="U13" s="21" t="str">
        <f t="shared" ref="U13:U24" si="6">IF(T13,T13/$T$25,"")</f>
        <v/>
      </c>
      <c r="V13" s="1"/>
      <c r="W13" s="20" t="str">
        <f t="shared" ref="W13:W24" si="7">IF(V13,V13/$V$25,"")</f>
        <v/>
      </c>
      <c r="X13" s="4"/>
      <c r="Y13" s="5"/>
      <c r="Z13" s="21" t="str">
        <f t="shared" ref="Z13:Z24" si="8">IF(Y13,Y13/$Y$25,"")</f>
        <v/>
      </c>
      <c r="AA13" s="1"/>
      <c r="AB13" s="20" t="str">
        <f t="shared" ref="AB13:AB24" si="9">IF(AA13,AA13/$AA$25,"")</f>
        <v/>
      </c>
      <c r="AC13" s="4"/>
      <c r="AD13" s="5"/>
      <c r="AE13" s="21" t="str">
        <f t="shared" ref="AE13:AE24" si="10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ref="F14:F24" si="11">IF(E14,E14/$E$25,"")</f>
        <v/>
      </c>
      <c r="G14" s="2"/>
      <c r="H14" s="20" t="str">
        <f t="shared" si="1"/>
        <v/>
      </c>
      <c r="I14" s="6"/>
      <c r="J14" s="7"/>
      <c r="K14" s="21" t="str">
        <f t="shared" si="2"/>
        <v/>
      </c>
      <c r="L14" s="2"/>
      <c r="M14" s="20" t="str">
        <f t="shared" si="3"/>
        <v/>
      </c>
      <c r="N14" s="6"/>
      <c r="O14" s="7"/>
      <c r="P14" s="21" t="str">
        <f t="shared" si="4"/>
        <v/>
      </c>
      <c r="Q14" s="2"/>
      <c r="R14" s="20" t="str">
        <f t="shared" si="5"/>
        <v/>
      </c>
      <c r="S14" s="6"/>
      <c r="T14" s="7"/>
      <c r="U14" s="21" t="str">
        <f t="shared" si="6"/>
        <v/>
      </c>
      <c r="V14" s="2"/>
      <c r="W14" s="20" t="str">
        <f t="shared" si="7"/>
        <v/>
      </c>
      <c r="X14" s="6"/>
      <c r="Y14" s="7"/>
      <c r="Z14" s="21" t="str">
        <f t="shared" si="8"/>
        <v/>
      </c>
      <c r="AA14" s="2"/>
      <c r="AB14" s="20" t="str">
        <f t="shared" si="9"/>
        <v/>
      </c>
      <c r="AC14" s="6"/>
      <c r="AD14" s="7"/>
      <c r="AE14" s="21" t="str">
        <f t="shared" si="10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1"/>
        <v/>
      </c>
      <c r="G15" s="2"/>
      <c r="H15" s="20" t="str">
        <f t="shared" si="1"/>
        <v/>
      </c>
      <c r="I15" s="6"/>
      <c r="J15" s="7"/>
      <c r="K15" s="21" t="str">
        <f t="shared" si="2"/>
        <v/>
      </c>
      <c r="L15" s="2"/>
      <c r="M15" s="20" t="str">
        <f t="shared" si="3"/>
        <v/>
      </c>
      <c r="N15" s="6"/>
      <c r="O15" s="7"/>
      <c r="P15" s="21" t="str">
        <f t="shared" si="4"/>
        <v/>
      </c>
      <c r="Q15" s="2"/>
      <c r="R15" s="20" t="str">
        <f t="shared" si="5"/>
        <v/>
      </c>
      <c r="S15" s="6"/>
      <c r="T15" s="7"/>
      <c r="U15" s="21" t="str">
        <f t="shared" si="6"/>
        <v/>
      </c>
      <c r="V15" s="2"/>
      <c r="W15" s="20" t="str">
        <f t="shared" si="7"/>
        <v/>
      </c>
      <c r="X15" s="6"/>
      <c r="Y15" s="7"/>
      <c r="Z15" s="21" t="str">
        <f t="shared" si="8"/>
        <v/>
      </c>
      <c r="AA15" s="2"/>
      <c r="AB15" s="20" t="str">
        <f t="shared" si="9"/>
        <v/>
      </c>
      <c r="AC15" s="6"/>
      <c r="AD15" s="7"/>
      <c r="AE15" s="21" t="str">
        <f t="shared" si="10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1"/>
        <v/>
      </c>
      <c r="G16" s="2"/>
      <c r="H16" s="20" t="str">
        <f t="shared" si="1"/>
        <v/>
      </c>
      <c r="I16" s="6"/>
      <c r="J16" s="7"/>
      <c r="K16" s="21" t="str">
        <f t="shared" si="2"/>
        <v/>
      </c>
      <c r="L16" s="2"/>
      <c r="M16" s="20" t="str">
        <f t="shared" si="3"/>
        <v/>
      </c>
      <c r="N16" s="6"/>
      <c r="O16" s="7"/>
      <c r="P16" s="21" t="str">
        <f t="shared" si="4"/>
        <v/>
      </c>
      <c r="Q16" s="2"/>
      <c r="R16" s="20" t="str">
        <f t="shared" si="5"/>
        <v/>
      </c>
      <c r="S16" s="6"/>
      <c r="T16" s="7"/>
      <c r="U16" s="21" t="str">
        <f t="shared" si="6"/>
        <v/>
      </c>
      <c r="V16" s="2"/>
      <c r="W16" s="20" t="str">
        <f t="shared" si="7"/>
        <v/>
      </c>
      <c r="X16" s="6"/>
      <c r="Y16" s="7"/>
      <c r="Z16" s="21" t="str">
        <f t="shared" si="8"/>
        <v/>
      </c>
      <c r="AA16" s="2"/>
      <c r="AB16" s="20" t="str">
        <f t="shared" si="9"/>
        <v/>
      </c>
      <c r="AC16" s="6"/>
      <c r="AD16" s="7"/>
      <c r="AE16" s="21" t="str">
        <f t="shared" si="10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1"/>
        <v/>
      </c>
      <c r="G17" s="3"/>
      <c r="H17" s="20" t="str">
        <f t="shared" si="1"/>
        <v/>
      </c>
      <c r="I17" s="6"/>
      <c r="J17" s="7"/>
      <c r="K17" s="21" t="str">
        <f t="shared" si="2"/>
        <v/>
      </c>
      <c r="L17" s="3"/>
      <c r="M17" s="20" t="str">
        <f t="shared" si="3"/>
        <v/>
      </c>
      <c r="N17" s="6"/>
      <c r="O17" s="7"/>
      <c r="P17" s="21" t="str">
        <f t="shared" si="4"/>
        <v/>
      </c>
      <c r="Q17" s="3"/>
      <c r="R17" s="20" t="str">
        <f t="shared" si="5"/>
        <v/>
      </c>
      <c r="S17" s="6"/>
      <c r="T17" s="7"/>
      <c r="U17" s="21" t="str">
        <f t="shared" si="6"/>
        <v/>
      </c>
      <c r="V17" s="3"/>
      <c r="W17" s="20" t="str">
        <f t="shared" si="7"/>
        <v/>
      </c>
      <c r="X17" s="100"/>
      <c r="Y17" s="100"/>
      <c r="Z17" s="21" t="str">
        <f t="shared" si="8"/>
        <v/>
      </c>
      <c r="AA17" s="3"/>
      <c r="AB17" s="20" t="str">
        <f t="shared" si="9"/>
        <v/>
      </c>
      <c r="AC17" s="6"/>
      <c r="AD17" s="7"/>
      <c r="AE17" s="21" t="str">
        <f t="shared" si="10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1"/>
        <v/>
      </c>
      <c r="G18" s="72"/>
      <c r="H18" s="67" t="str">
        <f t="shared" si="1"/>
        <v/>
      </c>
      <c r="I18" s="70"/>
      <c r="J18" s="71"/>
      <c r="K18" s="68" t="str">
        <f t="shared" si="2"/>
        <v/>
      </c>
      <c r="L18" s="72"/>
      <c r="M18" s="67" t="str">
        <f t="shared" si="3"/>
        <v/>
      </c>
      <c r="N18" s="70"/>
      <c r="O18" s="71"/>
      <c r="P18" s="68" t="str">
        <f t="shared" si="4"/>
        <v/>
      </c>
      <c r="Q18" s="72"/>
      <c r="R18" s="67" t="str">
        <f t="shared" si="5"/>
        <v/>
      </c>
      <c r="S18" s="70"/>
      <c r="T18" s="71"/>
      <c r="U18" s="68" t="str">
        <f t="shared" si="6"/>
        <v/>
      </c>
      <c r="V18" s="72"/>
      <c r="W18" s="67" t="str">
        <f t="shared" si="7"/>
        <v/>
      </c>
      <c r="X18" s="70"/>
      <c r="Y18" s="71"/>
      <c r="Z18" s="68" t="str">
        <f t="shared" si="8"/>
        <v/>
      </c>
      <c r="AA18" s="72"/>
      <c r="AB18" s="20" t="str">
        <f t="shared" si="9"/>
        <v/>
      </c>
      <c r="AC18" s="70"/>
      <c r="AD18" s="71"/>
      <c r="AE18" s="68" t="str">
        <f t="shared" si="10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1"/>
        <v/>
      </c>
      <c r="G19" s="2"/>
      <c r="H19" s="20" t="str">
        <f t="shared" si="1"/>
        <v/>
      </c>
      <c r="I19" s="6"/>
      <c r="J19" s="7"/>
      <c r="K19" s="21" t="str">
        <f t="shared" si="2"/>
        <v/>
      </c>
      <c r="L19" s="2"/>
      <c r="M19" s="20" t="str">
        <f t="shared" si="3"/>
        <v/>
      </c>
      <c r="N19" s="6"/>
      <c r="O19" s="7"/>
      <c r="P19" s="21" t="str">
        <f t="shared" si="4"/>
        <v/>
      </c>
      <c r="Q19" s="2"/>
      <c r="R19" s="20" t="str">
        <f t="shared" si="5"/>
        <v/>
      </c>
      <c r="S19" s="6"/>
      <c r="T19" s="7"/>
      <c r="U19" s="21" t="str">
        <f t="shared" si="6"/>
        <v/>
      </c>
      <c r="V19" s="2"/>
      <c r="W19" s="20" t="str">
        <f t="shared" si="7"/>
        <v/>
      </c>
      <c r="X19" s="6"/>
      <c r="Y19" s="7"/>
      <c r="Z19" s="21" t="str">
        <f t="shared" si="8"/>
        <v/>
      </c>
      <c r="AA19" s="2"/>
      <c r="AB19" s="20" t="str">
        <f t="shared" si="9"/>
        <v/>
      </c>
      <c r="AC19" s="6"/>
      <c r="AD19" s="7"/>
      <c r="AE19" s="21" t="str">
        <f t="shared" si="10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1"/>
        <v/>
      </c>
      <c r="G20" s="69"/>
      <c r="H20" s="67" t="str">
        <f t="shared" si="1"/>
        <v/>
      </c>
      <c r="I20" s="70"/>
      <c r="J20" s="71"/>
      <c r="K20" s="68" t="str">
        <f t="shared" si="2"/>
        <v/>
      </c>
      <c r="L20" s="69"/>
      <c r="M20" s="67" t="str">
        <f t="shared" si="3"/>
        <v/>
      </c>
      <c r="N20" s="70"/>
      <c r="O20" s="71"/>
      <c r="P20" s="68" t="str">
        <f t="shared" si="4"/>
        <v/>
      </c>
      <c r="Q20" s="69"/>
      <c r="R20" s="67" t="str">
        <f t="shared" si="5"/>
        <v/>
      </c>
      <c r="S20" s="70"/>
      <c r="T20" s="71"/>
      <c r="U20" s="68" t="str">
        <f t="shared" si="6"/>
        <v/>
      </c>
      <c r="V20" s="69"/>
      <c r="W20" s="67" t="str">
        <f t="shared" si="7"/>
        <v/>
      </c>
      <c r="X20" s="70"/>
      <c r="Y20" s="71"/>
      <c r="Z20" s="68" t="str">
        <f t="shared" si="8"/>
        <v/>
      </c>
      <c r="AA20" s="69"/>
      <c r="AB20" s="20" t="str">
        <f t="shared" si="9"/>
        <v/>
      </c>
      <c r="AC20" s="70"/>
      <c r="AD20" s="71"/>
      <c r="AE20" s="68" t="str">
        <f t="shared" si="10"/>
        <v/>
      </c>
    </row>
    <row r="21" spans="1:31" s="42" customFormat="1" ht="39.950000000000003" hidden="1" customHeight="1" x14ac:dyDescent="0.45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1"/>
        <v/>
      </c>
      <c r="G21" s="2"/>
      <c r="H21" s="20" t="str">
        <f t="shared" si="1"/>
        <v/>
      </c>
      <c r="I21" s="99"/>
      <c r="J21" s="99"/>
      <c r="K21" s="21" t="str">
        <f t="shared" si="2"/>
        <v/>
      </c>
      <c r="L21" s="2"/>
      <c r="M21" s="20" t="str">
        <f t="shared" si="3"/>
        <v/>
      </c>
      <c r="N21" s="6"/>
      <c r="O21" s="7"/>
      <c r="P21" s="21" t="str">
        <f t="shared" si="4"/>
        <v/>
      </c>
      <c r="Q21" s="2"/>
      <c r="R21" s="20" t="str">
        <f t="shared" si="5"/>
        <v/>
      </c>
      <c r="S21" s="6"/>
      <c r="T21" s="7"/>
      <c r="U21" s="21" t="str">
        <f t="shared" si="6"/>
        <v/>
      </c>
      <c r="V21" s="2"/>
      <c r="W21" s="20" t="str">
        <f t="shared" si="7"/>
        <v/>
      </c>
      <c r="X21" s="101"/>
      <c r="Y21" s="101"/>
      <c r="Z21" s="21" t="str">
        <f t="shared" si="8"/>
        <v/>
      </c>
      <c r="AA21" s="2"/>
      <c r="AB21" s="20" t="str">
        <f t="shared" si="9"/>
        <v/>
      </c>
      <c r="AC21" s="6"/>
      <c r="AD21" s="7"/>
      <c r="AE21" s="21" t="str">
        <f t="shared" si="10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1"/>
        <v/>
      </c>
      <c r="G22" s="2"/>
      <c r="H22" s="20" t="str">
        <f t="shared" si="1"/>
        <v/>
      </c>
      <c r="I22" s="99"/>
      <c r="J22" s="99"/>
      <c r="K22" s="21" t="str">
        <f t="shared" si="2"/>
        <v/>
      </c>
      <c r="L22" s="2"/>
      <c r="M22" s="20" t="str">
        <f t="shared" si="3"/>
        <v/>
      </c>
      <c r="N22" s="6"/>
      <c r="O22" s="7"/>
      <c r="P22" s="21" t="str">
        <f t="shared" si="4"/>
        <v/>
      </c>
      <c r="Q22" s="2"/>
      <c r="R22" s="20" t="str">
        <f t="shared" si="5"/>
        <v/>
      </c>
      <c r="S22" s="6"/>
      <c r="T22" s="7"/>
      <c r="U22" s="21" t="str">
        <f t="shared" si="6"/>
        <v/>
      </c>
      <c r="V22" s="2"/>
      <c r="W22" s="20" t="str">
        <f t="shared" si="7"/>
        <v/>
      </c>
      <c r="X22" s="101"/>
      <c r="Y22" s="102"/>
      <c r="Z22" s="21" t="str">
        <f t="shared" si="8"/>
        <v/>
      </c>
      <c r="AA22" s="2"/>
      <c r="AB22" s="20" t="str">
        <f t="shared" si="9"/>
        <v/>
      </c>
      <c r="AC22" s="6"/>
      <c r="AD22" s="7"/>
      <c r="AE22" s="21" t="str">
        <f t="shared" si="10"/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1"/>
        <v/>
      </c>
      <c r="G23" s="2"/>
      <c r="H23" s="20" t="str">
        <f t="shared" si="1"/>
        <v/>
      </c>
      <c r="I23" s="99"/>
      <c r="J23" s="99"/>
      <c r="K23" s="21" t="str">
        <f t="shared" si="2"/>
        <v/>
      </c>
      <c r="L23" s="2"/>
      <c r="M23" s="20" t="str">
        <f t="shared" si="3"/>
        <v/>
      </c>
      <c r="N23" s="6"/>
      <c r="O23" s="7"/>
      <c r="P23" s="21" t="str">
        <f t="shared" si="4"/>
        <v/>
      </c>
      <c r="Q23" s="2"/>
      <c r="R23" s="20" t="str">
        <f t="shared" si="5"/>
        <v/>
      </c>
      <c r="S23" s="6"/>
      <c r="T23" s="7"/>
      <c r="U23" s="21" t="str">
        <f t="shared" si="6"/>
        <v/>
      </c>
      <c r="V23" s="2"/>
      <c r="W23" s="20" t="str">
        <f t="shared" si="7"/>
        <v/>
      </c>
      <c r="X23" s="101"/>
      <c r="Y23" s="102"/>
      <c r="Z23" s="21" t="str">
        <f t="shared" si="8"/>
        <v/>
      </c>
      <c r="AA23" s="2"/>
      <c r="AB23" s="20" t="str">
        <f t="shared" si="9"/>
        <v/>
      </c>
      <c r="AC23" s="6"/>
      <c r="AD23" s="7"/>
      <c r="AE23" s="21" t="str">
        <f t="shared" si="10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1"/>
        <v/>
      </c>
      <c r="G24" s="69"/>
      <c r="H24" s="67" t="str">
        <f t="shared" si="1"/>
        <v/>
      </c>
      <c r="I24" s="70"/>
      <c r="J24" s="71"/>
      <c r="K24" s="68" t="str">
        <f t="shared" si="2"/>
        <v/>
      </c>
      <c r="L24" s="69"/>
      <c r="M24" s="67" t="str">
        <f t="shared" si="3"/>
        <v/>
      </c>
      <c r="N24" s="70"/>
      <c r="O24" s="71"/>
      <c r="P24" s="68" t="str">
        <f t="shared" si="4"/>
        <v/>
      </c>
      <c r="Q24" s="69"/>
      <c r="R24" s="67" t="str">
        <f t="shared" si="5"/>
        <v/>
      </c>
      <c r="S24" s="70"/>
      <c r="T24" s="71"/>
      <c r="U24" s="68" t="str">
        <f t="shared" si="6"/>
        <v/>
      </c>
      <c r="V24" s="69"/>
      <c r="W24" s="67" t="str">
        <f t="shared" si="7"/>
        <v/>
      </c>
      <c r="X24" s="70"/>
      <c r="Y24" s="71"/>
      <c r="Z24" s="68" t="str">
        <f t="shared" si="8"/>
        <v/>
      </c>
      <c r="AA24" s="69"/>
      <c r="AB24" s="20" t="str">
        <f t="shared" si="9"/>
        <v/>
      </c>
      <c r="AC24" s="70"/>
      <c r="AD24" s="71"/>
      <c r="AE24" s="68" t="str">
        <f t="shared" si="10"/>
        <v/>
      </c>
    </row>
    <row r="25" spans="1:31" ht="33" customHeight="1" thickBot="1" x14ac:dyDescent="0.3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0</v>
      </c>
      <c r="H25" s="17">
        <f t="shared" si="12"/>
        <v>0</v>
      </c>
      <c r="I25" s="18">
        <f t="shared" si="12"/>
        <v>0</v>
      </c>
      <c r="J25" s="18">
        <f t="shared" si="12"/>
        <v>0</v>
      </c>
      <c r="K25" s="19">
        <f t="shared" si="12"/>
        <v>0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45">
      <c r="A27" s="126" t="s">
        <v>62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45">
      <c r="A28" s="127" t="s">
        <v>54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05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8"/>
      <c r="K33" s="119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50" t="s">
        <v>3</v>
      </c>
      <c r="K34" s="151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6" t="s">
        <v>1</v>
      </c>
      <c r="K35" s="147"/>
      <c r="L35" s="61">
        <f>G25</f>
        <v>0</v>
      </c>
      <c r="M35" s="8" t="str">
        <f t="shared" si="18"/>
        <v/>
      </c>
      <c r="N35" s="62">
        <f>I25</f>
        <v>0</v>
      </c>
      <c r="O35" s="62">
        <f>J25</f>
        <v>0</v>
      </c>
      <c r="P35" s="60" t="str">
        <f t="shared" si="19"/>
        <v/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6" t="s">
        <v>2</v>
      </c>
      <c r="K36" s="147"/>
      <c r="L36" s="61">
        <f>L25</f>
        <v>0</v>
      </c>
      <c r="M36" s="8" t="str">
        <f t="shared" si="18"/>
        <v/>
      </c>
      <c r="N36" s="62">
        <f>N25</f>
        <v>0</v>
      </c>
      <c r="O36" s="62">
        <f>O25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6" t="s">
        <v>34</v>
      </c>
      <c r="K37" s="147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6" t="s">
        <v>5</v>
      </c>
      <c r="K38" s="147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6" t="s">
        <v>4</v>
      </c>
      <c r="K39" s="147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8" t="s">
        <v>0</v>
      </c>
      <c r="K40" s="149"/>
      <c r="L40" s="84">
        <f>SUM(L34:L39)</f>
        <v>0</v>
      </c>
      <c r="M40" s="17">
        <f>SUM(M34:M39)</f>
        <v>0</v>
      </c>
      <c r="N40" s="85">
        <f>SUM(N34:N39)</f>
        <v>0</v>
      </c>
      <c r="O40" s="86">
        <f>SUM(O34:O39)</f>
        <v>0</v>
      </c>
      <c r="P40" s="87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0</v>
      </c>
      <c r="C41" s="8" t="str">
        <f t="shared" si="14"/>
        <v/>
      </c>
      <c r="D41" s="13">
        <f t="shared" si="15"/>
        <v>0</v>
      </c>
      <c r="E41" s="23">
        <f t="shared" si="16"/>
        <v>0</v>
      </c>
      <c r="F41" s="21" t="str">
        <f t="shared" si="17"/>
        <v/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45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8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4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5" zoomScale="90" zoomScaleNormal="90" workbookViewId="0">
      <selection activeCell="J20" sqref="J20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4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4" t="str">
        <f>'CONTRACTACIO 1r TR 2020'!B8</f>
        <v>CONSORCI CAMPUS INTERUNIVERSITARI DIAGONAL-BESÒS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4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45">
      <c r="A20" s="81" t="s">
        <v>29</v>
      </c>
      <c r="B20" s="69">
        <v>1</v>
      </c>
      <c r="C20" s="67">
        <f t="shared" si="0"/>
        <v>1</v>
      </c>
      <c r="D20" s="70">
        <v>37551.4</v>
      </c>
      <c r="E20" s="71">
        <v>45437.19</v>
      </c>
      <c r="F20" s="21">
        <f t="shared" si="1"/>
        <v>1</v>
      </c>
      <c r="G20" s="69">
        <v>2</v>
      </c>
      <c r="H20" s="67">
        <f t="shared" si="2"/>
        <v>1</v>
      </c>
      <c r="I20" s="70">
        <v>7694.97</v>
      </c>
      <c r="J20" s="71">
        <f>8379.21+931.7</f>
        <v>9310.91</v>
      </c>
      <c r="K20" s="21">
        <f t="shared" si="3"/>
        <v>1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4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4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" customHeight="1" thickBot="1" x14ac:dyDescent="0.5">
      <c r="A25" s="83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37551.4</v>
      </c>
      <c r="E25" s="18">
        <f t="shared" si="32"/>
        <v>45437.19</v>
      </c>
      <c r="F25" s="19">
        <f t="shared" si="32"/>
        <v>1</v>
      </c>
      <c r="G25" s="16">
        <f t="shared" si="32"/>
        <v>2</v>
      </c>
      <c r="H25" s="17">
        <f t="shared" si="32"/>
        <v>1</v>
      </c>
      <c r="I25" s="18">
        <f t="shared" si="32"/>
        <v>7694.97</v>
      </c>
      <c r="J25" s="18">
        <f t="shared" si="32"/>
        <v>9310.91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75" customHeight="1" x14ac:dyDescent="0.45">
      <c r="B26" s="26"/>
      <c r="H26" s="26"/>
      <c r="N26" s="26"/>
    </row>
    <row r="27" spans="1:31" s="49" customFormat="1" ht="34.15" hidden="1" customHeight="1" x14ac:dyDescent="0.45">
      <c r="A27" s="126" t="s">
        <v>61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45">
      <c r="A28" s="127" t="s">
        <v>54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04"/>
      <c r="B32" s="111"/>
      <c r="C32" s="112"/>
      <c r="D32" s="112"/>
      <c r="E32" s="112"/>
      <c r="F32" s="113"/>
      <c r="G32" s="25"/>
      <c r="J32" s="116"/>
      <c r="K32" s="117"/>
      <c r="L32" s="111"/>
      <c r="M32" s="112"/>
      <c r="N32" s="112"/>
      <c r="O32" s="112"/>
      <c r="P32" s="113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05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8"/>
      <c r="K33" s="119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50" t="s">
        <v>3</v>
      </c>
      <c r="K34" s="151"/>
      <c r="L34" s="58">
        <f>B25</f>
        <v>1</v>
      </c>
      <c r="M34" s="8">
        <f t="shared" ref="M34:M39" si="38">IF(L34,L34/$L$40,"")</f>
        <v>0.33333333333333331</v>
      </c>
      <c r="N34" s="59">
        <f>D25</f>
        <v>37551.4</v>
      </c>
      <c r="O34" s="59">
        <f>E25</f>
        <v>45437.19</v>
      </c>
      <c r="P34" s="60">
        <f t="shared" ref="P34:P39" si="39">IF(O34,O34/$O$40,"")</f>
        <v>0.82993181498536017</v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6" t="s">
        <v>1</v>
      </c>
      <c r="K35" s="147"/>
      <c r="L35" s="61">
        <f>G25</f>
        <v>2</v>
      </c>
      <c r="M35" s="8">
        <f t="shared" si="38"/>
        <v>0.66666666666666663</v>
      </c>
      <c r="N35" s="62">
        <f>I25</f>
        <v>7694.97</v>
      </c>
      <c r="O35" s="62">
        <f>J25</f>
        <v>9310.91</v>
      </c>
      <c r="P35" s="60">
        <f t="shared" si="39"/>
        <v>0.17006818501463974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6" t="s">
        <v>2</v>
      </c>
      <c r="K36" s="147"/>
      <c r="L36" s="61">
        <f>L25</f>
        <v>0</v>
      </c>
      <c r="M36" s="8" t="str">
        <f t="shared" si="38"/>
        <v/>
      </c>
      <c r="N36" s="62">
        <f>N25</f>
        <v>0</v>
      </c>
      <c r="O36" s="62">
        <f>O25</f>
        <v>0</v>
      </c>
      <c r="P36" s="60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6" t="s">
        <v>34</v>
      </c>
      <c r="K37" s="147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6" t="s">
        <v>5</v>
      </c>
      <c r="K38" s="147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6" t="s">
        <v>4</v>
      </c>
      <c r="K39" s="147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8" t="s">
        <v>0</v>
      </c>
      <c r="K40" s="149"/>
      <c r="L40" s="84">
        <f>SUM(L34:L39)</f>
        <v>3</v>
      </c>
      <c r="M40" s="17">
        <f>SUM(M34:M39)</f>
        <v>1</v>
      </c>
      <c r="N40" s="85">
        <f>SUM(N34:N39)</f>
        <v>45246.37</v>
      </c>
      <c r="O40" s="86">
        <f>SUM(O34:O39)</f>
        <v>54748.100000000006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3</v>
      </c>
      <c r="C41" s="8">
        <f t="shared" si="34"/>
        <v>1</v>
      </c>
      <c r="D41" s="13">
        <f t="shared" si="35"/>
        <v>45246.37</v>
      </c>
      <c r="E41" s="23">
        <f t="shared" si="36"/>
        <v>54748.100000000006</v>
      </c>
      <c r="F41" s="21">
        <f t="shared" si="3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4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5" t="s">
        <v>63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3</v>
      </c>
      <c r="C46" s="17">
        <f>SUM(C34:C45)</f>
        <v>1</v>
      </c>
      <c r="D46" s="18">
        <f>SUM(D34:D45)</f>
        <v>45246.37</v>
      </c>
      <c r="E46" s="18">
        <f>SUM(E34:E45)</f>
        <v>54748.100000000006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I25" sqref="I25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4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4" t="str">
        <f>'CONTRACTACIO 1r TR 2020'!B8</f>
        <v>CONSORCI CAMPUS INTERUNIVERSITARI DIAGONAL-BESÒS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19.899999999999999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4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4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3</v>
      </c>
      <c r="H20" s="67">
        <f t="shared" si="2"/>
        <v>1</v>
      </c>
      <c r="I20" s="70">
        <f>450+450+13850</f>
        <v>14750</v>
      </c>
      <c r="J20" s="71">
        <f>544.5+544.5+16758.5</f>
        <v>17847.5</v>
      </c>
      <c r="K20" s="68">
        <f t="shared" si="3"/>
        <v>1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4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4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3</v>
      </c>
      <c r="H25" s="17">
        <f t="shared" si="22"/>
        <v>1</v>
      </c>
      <c r="I25" s="18">
        <f t="shared" si="22"/>
        <v>14750</v>
      </c>
      <c r="J25" s="18">
        <f t="shared" si="22"/>
        <v>17847.5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45">
      <c r="A27" s="126" t="s">
        <v>61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45">
      <c r="A28" s="127" t="s">
        <v>54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05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8"/>
      <c r="K33" s="119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0" t="s">
        <v>3</v>
      </c>
      <c r="K34" s="151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6" t="s">
        <v>1</v>
      </c>
      <c r="K35" s="147"/>
      <c r="L35" s="61">
        <f>G25</f>
        <v>3</v>
      </c>
      <c r="M35" s="8">
        <f>IF(L35,L35/$L$40,"")</f>
        <v>1</v>
      </c>
      <c r="N35" s="62">
        <f>I25</f>
        <v>14750</v>
      </c>
      <c r="O35" s="62">
        <f>J25</f>
        <v>17847.5</v>
      </c>
      <c r="P35" s="60">
        <f>IF(O35,O35/$O$40,"")</f>
        <v>1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6" t="s">
        <v>2</v>
      </c>
      <c r="K36" s="147"/>
      <c r="L36" s="61">
        <f>L25</f>
        <v>0</v>
      </c>
      <c r="M36" s="8" t="str">
        <f>IF(L36,L36/$L$40,"")</f>
        <v/>
      </c>
      <c r="N36" s="62">
        <f>N25</f>
        <v>0</v>
      </c>
      <c r="O36" s="62">
        <f>O25</f>
        <v>0</v>
      </c>
      <c r="P36" s="60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6" t="s">
        <v>34</v>
      </c>
      <c r="K37" s="147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6" t="s">
        <v>5</v>
      </c>
      <c r="K38" s="147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6" t="s">
        <v>4</v>
      </c>
      <c r="K39" s="147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8" t="s">
        <v>0</v>
      </c>
      <c r="K40" s="149"/>
      <c r="L40" s="84">
        <f>SUM(L34:L39)</f>
        <v>3</v>
      </c>
      <c r="M40" s="17">
        <f>SUM(M34:M39)</f>
        <v>1</v>
      </c>
      <c r="N40" s="85">
        <f>SUM(N34:N39)</f>
        <v>14750</v>
      </c>
      <c r="O40" s="86">
        <f>SUM(O34:O39)</f>
        <v>17847.5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3</v>
      </c>
      <c r="C41" s="8">
        <f t="shared" si="24"/>
        <v>1</v>
      </c>
      <c r="D41" s="13">
        <f t="shared" si="25"/>
        <v>14750</v>
      </c>
      <c r="E41" s="23">
        <f t="shared" si="26"/>
        <v>17847.5</v>
      </c>
      <c r="F41" s="21">
        <f t="shared" si="2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4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8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3</v>
      </c>
      <c r="C46" s="17">
        <f>SUM(C34:C45)</f>
        <v>1</v>
      </c>
      <c r="D46" s="18">
        <f>SUM(D34:D45)</f>
        <v>14750</v>
      </c>
      <c r="E46" s="18">
        <f>SUM(E34:E45)</f>
        <v>17847.5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N2" sqref="N2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4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I5" s="66"/>
      <c r="N5" s="26"/>
    </row>
    <row r="6" spans="1:31" s="25" customFormat="1" ht="6.75" customHeight="1" x14ac:dyDescent="0.25">
      <c r="A6" s="29"/>
      <c r="B6" s="26"/>
      <c r="H6" s="26"/>
      <c r="I6" s="66"/>
      <c r="N6" s="26"/>
    </row>
    <row r="7" spans="1:31" s="25" customFormat="1" ht="24.75" customHeight="1" x14ac:dyDescent="0.25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175" t="s">
        <v>65</v>
      </c>
      <c r="J7" s="32"/>
      <c r="K7" s="32"/>
      <c r="M7" s="26"/>
      <c r="O7" s="32"/>
      <c r="P7" s="32"/>
      <c r="Q7" s="32"/>
      <c r="U7" s="32"/>
      <c r="V7" s="32"/>
      <c r="W7" s="32"/>
      <c r="AB7" s="32"/>
      <c r="AC7" s="32"/>
      <c r="AD7" s="32"/>
    </row>
    <row r="8" spans="1:31" s="25" customFormat="1" ht="34.5" customHeight="1" x14ac:dyDescent="0.25">
      <c r="A8" s="30" t="s">
        <v>11</v>
      </c>
      <c r="B8" s="94" t="str">
        <f>'CONTRACTACIO 1r TR 2020'!B8</f>
        <v>CONSORCI CAMPUS INTERUNIVERSITARI DIAGONAL-BESÒS</v>
      </c>
      <c r="C8" s="75"/>
      <c r="D8" s="75"/>
      <c r="E8" s="75"/>
      <c r="F8" s="75"/>
      <c r="G8" s="76"/>
      <c r="H8" s="76"/>
      <c r="I8" s="1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1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/>
      <c r="H20" s="67" t="str">
        <f t="shared" si="2"/>
        <v/>
      </c>
      <c r="I20" s="70"/>
      <c r="J20" s="71"/>
      <c r="K20" s="68" t="str">
        <f t="shared" si="3"/>
        <v/>
      </c>
      <c r="L20" s="69"/>
      <c r="M20" s="67" t="str">
        <f>IF(L20,L20/$L$25,"")</f>
        <v/>
      </c>
      <c r="N20" s="70"/>
      <c r="O20" s="71"/>
      <c r="P20" s="68" t="str">
        <f>IF(O20,O20/$O$25,"")</f>
        <v/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4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45">
      <c r="A27" s="126" t="s">
        <v>60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45">
      <c r="A28" s="127" t="s">
        <v>54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05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8"/>
      <c r="K33" s="119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0" t="s">
        <v>3</v>
      </c>
      <c r="K34" s="151"/>
      <c r="L34" s="58">
        <f>B25</f>
        <v>0</v>
      </c>
      <c r="M34" s="8" t="str">
        <f t="shared" ref="M34:M39" si="36">IF(L34,L34/$L$40,"")</f>
        <v/>
      </c>
      <c r="N34" s="59">
        <f>D25</f>
        <v>0</v>
      </c>
      <c r="O34" s="59">
        <f>E25</f>
        <v>0</v>
      </c>
      <c r="P34" s="60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6" t="s">
        <v>1</v>
      </c>
      <c r="K35" s="147"/>
      <c r="L35" s="61">
        <f>G25</f>
        <v>0</v>
      </c>
      <c r="M35" s="8" t="str">
        <f t="shared" si="36"/>
        <v/>
      </c>
      <c r="N35" s="62">
        <f>I25</f>
        <v>0</v>
      </c>
      <c r="O35" s="62">
        <f>J25</f>
        <v>0</v>
      </c>
      <c r="P35" s="60" t="str">
        <f t="shared" si="37"/>
        <v/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6" t="s">
        <v>2</v>
      </c>
      <c r="K36" s="147"/>
      <c r="L36" s="61">
        <f>L25</f>
        <v>0</v>
      </c>
      <c r="M36" s="8" t="str">
        <f t="shared" si="36"/>
        <v/>
      </c>
      <c r="N36" s="62">
        <f>N25</f>
        <v>0</v>
      </c>
      <c r="O36" s="62">
        <f>O25</f>
        <v>0</v>
      </c>
      <c r="P36" s="60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6" t="s">
        <v>34</v>
      </c>
      <c r="K37" s="147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6" t="s">
        <v>5</v>
      </c>
      <c r="K38" s="147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6" t="s">
        <v>4</v>
      </c>
      <c r="K39" s="147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8" t="s">
        <v>0</v>
      </c>
      <c r="K40" s="149"/>
      <c r="L40" s="84">
        <f>SUM(L34:L39)</f>
        <v>0</v>
      </c>
      <c r="M40" s="17">
        <f>SUM(M34:M39)</f>
        <v>0</v>
      </c>
      <c r="N40" s="85">
        <f>SUM(N34:N39)</f>
        <v>0</v>
      </c>
      <c r="O40" s="86">
        <f>SUM(O34:O39)</f>
        <v>0</v>
      </c>
      <c r="P40" s="87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4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zoomScale="90" zoomScaleNormal="90" workbookViewId="0">
      <selection activeCell="I5" sqref="I5"/>
    </sheetView>
  </sheetViews>
  <sheetFormatPr defaultColWidth="9.140625" defaultRowHeight="15" x14ac:dyDescent="0.25"/>
  <cols>
    <col min="1" max="1" width="30.42578125" style="27" customWidth="1"/>
    <col min="2" max="2" width="11.140625" style="63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25" x14ac:dyDescent="0.4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4" t="str">
        <f>'CONTRACTACIO 1r TR 2020'!B8</f>
        <v>CONSORCI CAMPUS INTERUNIVERSITARI DIAGONAL-BESÒS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">
      <c r="A11" s="173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0" t="s">
        <v>4</v>
      </c>
      <c r="W11" s="141"/>
      <c r="X11" s="141"/>
      <c r="Y11" s="141"/>
      <c r="Z11" s="142"/>
      <c r="AA11" s="143" t="s">
        <v>5</v>
      </c>
      <c r="AB11" s="144"/>
      <c r="AC11" s="144"/>
      <c r="AD11" s="144"/>
      <c r="AE11" s="145"/>
    </row>
    <row r="12" spans="1:31" ht="39" customHeight="1" thickBot="1" x14ac:dyDescent="0.3">
      <c r="A12" s="174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4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0</v>
      </c>
      <c r="H13" s="20" t="str">
        <f t="shared" ref="H13:H24" si="2">IF(G13,G13/$G$25,"")</f>
        <v/>
      </c>
      <c r="I13" s="10">
        <f>'CONTRACTACIO 1r TR 2020'!I13+'CONTRACTACIO 2n TR 2020'!I13+'CONTRACTACIO 3r TR 2020'!I13+'CONTRACTACIO 4t TR 2020'!I13</f>
        <v>0</v>
      </c>
      <c r="J13" s="10">
        <f>'CONTRACTACIO 1r TR 2020'!J13+'CONTRACTACIO 2n TR 2020'!J13+'CONTRACTACIO 3r TR 2020'!J13+'CONTRACTACIO 4t TR 2020'!J13</f>
        <v>0</v>
      </c>
      <c r="K13" s="21" t="str">
        <f t="shared" ref="K13:K24" si="3">IF(J13,J13/$J$25,"")</f>
        <v/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4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4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4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45">
      <c r="A20" s="45" t="s">
        <v>29</v>
      </c>
      <c r="B20" s="9">
        <f>'CONTRACTACIO 1r TR 2020'!B20+'CONTRACTACIO 2n TR 2020'!B20+'CONTRACTACIO 3r TR 2020'!B20+'CONTRACTACIO 4t TR 2020'!B20</f>
        <v>1</v>
      </c>
      <c r="C20" s="20">
        <f t="shared" si="0"/>
        <v>1</v>
      </c>
      <c r="D20" s="13">
        <f>'CONTRACTACIO 1r TR 2020'!D20+'CONTRACTACIO 2n TR 2020'!D20+'CONTRACTACIO 3r TR 2020'!D20+'CONTRACTACIO 4t TR 2020'!D20</f>
        <v>37551.4</v>
      </c>
      <c r="E20" s="13">
        <f>'CONTRACTACIO 1r TR 2020'!E20+'CONTRACTACIO 2n TR 2020'!E20+'CONTRACTACIO 3r TR 2020'!E20+'CONTRACTACIO 4t TR 2020'!E20</f>
        <v>45437.19</v>
      </c>
      <c r="F20" s="21">
        <f t="shared" si="1"/>
        <v>1</v>
      </c>
      <c r="G20" s="9">
        <f>'CONTRACTACIO 1r TR 2020'!G20+'CONTRACTACIO 2n TR 2020'!G20+'CONTRACTACIO 3r TR 2020'!G20+'CONTRACTACIO 4t TR 2020'!G20</f>
        <v>5</v>
      </c>
      <c r="H20" s="20">
        <f t="shared" si="2"/>
        <v>1</v>
      </c>
      <c r="I20" s="13">
        <f>'CONTRACTACIO 1r TR 2020'!I20+'CONTRACTACIO 2n TR 2020'!I20+'CONTRACTACIO 3r TR 2020'!I20+'CONTRACTACIO 4t TR 2020'!I20</f>
        <v>22444.97</v>
      </c>
      <c r="J20" s="13">
        <f>'CONTRACTACIO 1r TR 2020'!J20+'CONTRACTACIO 2n TR 2020'!J20+'CONTRACTACIO 3r TR 2020'!J20+'CONTRACTACIO 4t TR 2020'!J20</f>
        <v>27158.41</v>
      </c>
      <c r="K20" s="21">
        <f t="shared" si="3"/>
        <v>1</v>
      </c>
      <c r="L20" s="9">
        <f>'CONTRACTACIO 1r TR 2020'!L20+'CONTRACTACIO 2n TR 2020'!L20+'CONTRACTACIO 3r TR 2020'!L20+'CONTRACTACIO 4t TR 2020'!L20</f>
        <v>0</v>
      </c>
      <c r="M20" s="20" t="str">
        <f t="shared" si="4"/>
        <v/>
      </c>
      <c r="N20" s="13">
        <f>'CONTRACTACIO 1r TR 2020'!N20+'CONTRACTACIO 2n TR 2020'!N20+'CONTRACTACIO 3r TR 2020'!N20+'CONTRACTACIO 4t TR 2020'!N20</f>
        <v>0</v>
      </c>
      <c r="O20" s="13">
        <f>'CONTRACTACIO 1r TR 2020'!O20+'CONTRACTACIO 2n TR 2020'!O20+'CONTRACTACIO 3r TR 2020'!O20+'CONTRACTACIO 4t TR 2020'!O20</f>
        <v>0</v>
      </c>
      <c r="P20" s="21" t="str">
        <f t="shared" si="5"/>
        <v/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4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45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25">
      <c r="A24" s="98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0</v>
      </c>
      <c r="H24" s="67" t="str">
        <f t="shared" si="2"/>
        <v/>
      </c>
      <c r="I24" s="78">
        <f>'CONTRACTACIO 1r TR 2020'!I24+'CONTRACTACIO 2n TR 2020'!I24+'CONTRACTACIO 3r TR 2020'!I24+'CONTRACTACIO 4t TR 2020'!I24</f>
        <v>0</v>
      </c>
      <c r="J24" s="79">
        <f>'CONTRACTACIO 1r TR 2020'!J24+'CONTRACTACIO 2n TR 2020'!J24+'CONTRACTACIO 3r TR 2020'!J24+'CONTRACTACIO 4t TR 2020'!J24</f>
        <v>0</v>
      </c>
      <c r="K24" s="68" t="str">
        <f t="shared" si="3"/>
        <v/>
      </c>
      <c r="L24" s="82">
        <f>'CONTRACTACIO 1r TR 2020'!L24+'CONTRACTACIO 2n TR 2020'!L24+'CONTRACTACIO 3r TR 2020'!L24+'CONTRACTACIO 4t TR 2020'!L24</f>
        <v>0</v>
      </c>
      <c r="M24" s="67" t="str">
        <f t="shared" si="4"/>
        <v/>
      </c>
      <c r="N24" s="78">
        <f>'CONTRACTACIO 1r TR 2020'!N24+'CONTRACTACIO 2n TR 2020'!N24+'CONTRACTACIO 3r TR 2020'!N24+'CONTRACTACIO 4t TR 2020'!N24</f>
        <v>0</v>
      </c>
      <c r="O24" s="79">
        <f>'CONTRACTACIO 1r TR 2020'!O24+'CONTRACTACIO 2n TR 2020'!O24+'CONTRACTACIO 3r TR 2020'!O24+'CONTRACTACIO 4t TR 2020'!O24</f>
        <v>0</v>
      </c>
      <c r="P24" s="68" t="str">
        <f t="shared" si="5"/>
        <v/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" customHeight="1" thickBot="1" x14ac:dyDescent="0.5">
      <c r="A25" s="83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37551.4</v>
      </c>
      <c r="E25" s="18">
        <f t="shared" si="12"/>
        <v>45437.19</v>
      </c>
      <c r="F25" s="19">
        <f t="shared" si="12"/>
        <v>1</v>
      </c>
      <c r="G25" s="16">
        <f t="shared" si="12"/>
        <v>5</v>
      </c>
      <c r="H25" s="17">
        <f t="shared" si="12"/>
        <v>1</v>
      </c>
      <c r="I25" s="18">
        <f t="shared" si="12"/>
        <v>22444.97</v>
      </c>
      <c r="J25" s="18">
        <f t="shared" si="12"/>
        <v>27158.41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hidden="1" customHeight="1" x14ac:dyDescent="0.45">
      <c r="A27" s="126" t="s">
        <v>59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45">
      <c r="A28" s="127" t="s">
        <v>54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25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5"/>
      <c r="I31" s="55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5" customHeight="1" thickBot="1" x14ac:dyDescent="0.3">
      <c r="A33" s="154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65"/>
      <c r="K33" s="166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50" t="s">
        <v>3</v>
      </c>
      <c r="K34" s="151"/>
      <c r="L34" s="58">
        <f>B25</f>
        <v>1</v>
      </c>
      <c r="M34" s="8">
        <f t="shared" ref="M34:M39" si="18">IF(L34,L34/$L$40,"")</f>
        <v>0.16666666666666666</v>
      </c>
      <c r="N34" s="59">
        <f>D25</f>
        <v>37551.4</v>
      </c>
      <c r="O34" s="59">
        <f>E25</f>
        <v>45437.19</v>
      </c>
      <c r="P34" s="60">
        <f t="shared" ref="P34:P39" si="19">IF(O34,O34/$O$40,"")</f>
        <v>0.62589454457294935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6" t="s">
        <v>1</v>
      </c>
      <c r="K35" s="147"/>
      <c r="L35" s="61">
        <f>G25</f>
        <v>5</v>
      </c>
      <c r="M35" s="8">
        <f t="shared" si="18"/>
        <v>0.83333333333333337</v>
      </c>
      <c r="N35" s="62">
        <f>I25</f>
        <v>22444.97</v>
      </c>
      <c r="O35" s="62">
        <f>J25</f>
        <v>27158.41</v>
      </c>
      <c r="P35" s="60">
        <f t="shared" si="19"/>
        <v>0.37410545542705065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6" t="s">
        <v>2</v>
      </c>
      <c r="K36" s="147"/>
      <c r="L36" s="61">
        <f>L25</f>
        <v>0</v>
      </c>
      <c r="M36" s="8" t="str">
        <f t="shared" si="18"/>
        <v/>
      </c>
      <c r="N36" s="62">
        <f>N25</f>
        <v>0</v>
      </c>
      <c r="O36" s="62">
        <f>O25</f>
        <v>0</v>
      </c>
      <c r="P36" s="60" t="str">
        <f t="shared" si="19"/>
        <v/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6" t="s">
        <v>34</v>
      </c>
      <c r="K37" s="147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6" t="s">
        <v>5</v>
      </c>
      <c r="K38" s="147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6" t="s">
        <v>4</v>
      </c>
      <c r="K39" s="147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8" t="s">
        <v>0</v>
      </c>
      <c r="K40" s="149"/>
      <c r="L40" s="84">
        <f>SUM(L34:L39)</f>
        <v>6</v>
      </c>
      <c r="M40" s="17">
        <f>SUM(M34:M39)</f>
        <v>1</v>
      </c>
      <c r="N40" s="85">
        <f>SUM(N34:N39)</f>
        <v>59996.37</v>
      </c>
      <c r="O40" s="86">
        <f>SUM(O34:O39)</f>
        <v>72595.600000000006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6</v>
      </c>
      <c r="C41" s="8">
        <f>IF(B41,B41/$B$46,"")</f>
        <v>1</v>
      </c>
      <c r="D41" s="13">
        <f t="shared" si="15"/>
        <v>59996.37</v>
      </c>
      <c r="E41" s="23">
        <f t="shared" si="16"/>
        <v>72595.600000000006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4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5" t="s">
        <v>63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30" customHeight="1" thickBot="1" x14ac:dyDescent="0.3">
      <c r="A46" s="65" t="s">
        <v>0</v>
      </c>
      <c r="B46" s="16">
        <f>SUM(B34:B45)</f>
        <v>6</v>
      </c>
      <c r="C46" s="17">
        <f>SUM(C34:C45)</f>
        <v>1</v>
      </c>
      <c r="D46" s="18">
        <f>SUM(D34:D45)</f>
        <v>59996.37</v>
      </c>
      <c r="E46" s="18">
        <f>SUM(E34:E45)</f>
        <v>72595.600000000006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30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2021-04-12T08:26:40Z</dcterms:modified>
</cp:coreProperties>
</file>