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0" windowHeight="10890" tabRatio="700" firstSheet="1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45621"/>
</workbook>
</file>

<file path=xl/calcChain.xml><?xml version="1.0" encoding="utf-8"?>
<calcChain xmlns="http://schemas.openxmlformats.org/spreadsheetml/2006/main">
  <c r="E44" i="6" l="1"/>
  <c r="D44" i="6"/>
  <c r="B44" i="6"/>
  <c r="E44" i="5"/>
  <c r="D44" i="5"/>
  <c r="B44" i="5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I23" i="7"/>
  <c r="G23" i="7"/>
  <c r="E23" i="7"/>
  <c r="D23" i="7"/>
  <c r="B23" i="7"/>
  <c r="E44" i="7" l="1"/>
  <c r="D44" i="7"/>
  <c r="B44" i="7"/>
  <c r="B8" i="7"/>
  <c r="B8" i="6"/>
  <c r="B8" i="5"/>
  <c r="B8" i="4"/>
  <c r="AD22" i="7" l="1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C13" i="4"/>
  <c r="B25" i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U18" i="7"/>
  <c r="R15" i="7"/>
  <c r="J25" i="6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K23" i="5" s="1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23" i="5" s="1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 s="1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19" i="4" s="1"/>
  <c r="M15" i="4"/>
  <c r="M16" i="4"/>
  <c r="M17" i="4"/>
  <c r="M18" i="4"/>
  <c r="M21" i="4"/>
  <c r="M24" i="4"/>
  <c r="J25" i="4"/>
  <c r="K16" i="4"/>
  <c r="K17" i="4"/>
  <c r="I25" i="4"/>
  <c r="N35" i="4" s="1"/>
  <c r="G25" i="4"/>
  <c r="H21" i="4" s="1"/>
  <c r="H16" i="4"/>
  <c r="H17" i="4"/>
  <c r="E25" i="4"/>
  <c r="F18" i="4" s="1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L25" i="1"/>
  <c r="M20" i="1" s="1"/>
  <c r="V25" i="1"/>
  <c r="L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1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AE16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K20" i="6" l="1"/>
  <c r="K23" i="6"/>
  <c r="H15" i="6"/>
  <c r="H23" i="6"/>
  <c r="K22" i="1"/>
  <c r="K23" i="1"/>
  <c r="H22" i="1"/>
  <c r="H23" i="1"/>
  <c r="P20" i="1"/>
  <c r="M19" i="1"/>
  <c r="M25" i="1" s="1"/>
  <c r="P16" i="1"/>
  <c r="P25" i="1" s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O35" i="1"/>
  <c r="D46" i="1"/>
  <c r="E46" i="1"/>
  <c r="F45" i="1" s="1"/>
  <c r="H20" i="6"/>
  <c r="H19" i="6"/>
  <c r="M18" i="6"/>
  <c r="M13" i="6"/>
  <c r="M25" i="6" s="1"/>
  <c r="P19" i="6"/>
  <c r="P14" i="6"/>
  <c r="Z21" i="6"/>
  <c r="L35" i="6"/>
  <c r="L40" i="6" s="1"/>
  <c r="M36" i="6" s="1"/>
  <c r="H22" i="6"/>
  <c r="O35" i="6"/>
  <c r="O40" i="6" s="1"/>
  <c r="P35" i="6" s="1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Z25" i="1"/>
  <c r="U25" i="1"/>
  <c r="B46" i="1"/>
  <c r="C42" i="1" s="1"/>
  <c r="X25" i="7"/>
  <c r="N39" i="7" s="1"/>
  <c r="Z18" i="6"/>
  <c r="C20" i="6"/>
  <c r="C13" i="6"/>
  <c r="F14" i="6"/>
  <c r="K15" i="6"/>
  <c r="R16" i="6"/>
  <c r="R25" i="6" s="1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O37" i="7" s="1"/>
  <c r="F13" i="6"/>
  <c r="W19" i="6"/>
  <c r="W18" i="6"/>
  <c r="K24" i="6"/>
  <c r="E46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AE21" i="5"/>
  <c r="AE20" i="5"/>
  <c r="C20" i="5"/>
  <c r="F21" i="5"/>
  <c r="F20" i="5"/>
  <c r="P21" i="5"/>
  <c r="N40" i="5"/>
  <c r="E42" i="7"/>
  <c r="N40" i="6"/>
  <c r="B46" i="6"/>
  <c r="B36" i="7"/>
  <c r="S25" i="7"/>
  <c r="N37" i="7" s="1"/>
  <c r="V25" i="7"/>
  <c r="D39" i="7"/>
  <c r="Y25" i="7"/>
  <c r="Z20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C42" i="4" s="1"/>
  <c r="O36" i="4"/>
  <c r="P20" i="4"/>
  <c r="N40" i="4"/>
  <c r="D46" i="4"/>
  <c r="L36" i="4"/>
  <c r="O25" i="7"/>
  <c r="P18" i="7" s="1"/>
  <c r="L35" i="4"/>
  <c r="E46" i="4"/>
  <c r="F43" i="4" s="1"/>
  <c r="J25" i="7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F43" i="6" l="1"/>
  <c r="F44" i="6"/>
  <c r="C43" i="6"/>
  <c r="C44" i="6"/>
  <c r="C42" i="6"/>
  <c r="F43" i="5"/>
  <c r="F44" i="5"/>
  <c r="C42" i="5"/>
  <c r="C44" i="5"/>
  <c r="F41" i="1"/>
  <c r="K25" i="1"/>
  <c r="K22" i="7"/>
  <c r="K23" i="7"/>
  <c r="H22" i="7"/>
  <c r="H23" i="7"/>
  <c r="H21" i="7"/>
  <c r="F38" i="1"/>
  <c r="P17" i="7"/>
  <c r="P16" i="7"/>
  <c r="F37" i="4"/>
  <c r="Z16" i="7"/>
  <c r="P39" i="1"/>
  <c r="F37" i="1"/>
  <c r="M16" i="7"/>
  <c r="O40" i="5"/>
  <c r="P36" i="5" s="1"/>
  <c r="F25" i="1"/>
  <c r="F43" i="1"/>
  <c r="F44" i="1"/>
  <c r="F24" i="7"/>
  <c r="C25" i="1"/>
  <c r="C22" i="7"/>
  <c r="C23" i="7"/>
  <c r="C40" i="1"/>
  <c r="C44" i="1"/>
  <c r="Z25" i="6"/>
  <c r="Z25" i="4"/>
  <c r="O40" i="1"/>
  <c r="P36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P35" i="5"/>
  <c r="O39" i="7"/>
  <c r="Z21" i="7"/>
  <c r="Z25" i="7" s="1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F44" i="7" s="1"/>
  <c r="D46" i="7"/>
  <c r="M14" i="7"/>
  <c r="L34" i="7"/>
  <c r="L38" i="7"/>
  <c r="B46" i="7"/>
  <c r="H15" i="7"/>
  <c r="H19" i="7"/>
  <c r="H16" i="7"/>
  <c r="H20" i="7"/>
  <c r="L35" i="7"/>
  <c r="H13" i="7"/>
  <c r="H14" i="7"/>
  <c r="H18" i="7"/>
  <c r="H24" i="7"/>
  <c r="C42" i="7" l="1"/>
  <c r="C44" i="7"/>
  <c r="P35" i="1"/>
  <c r="P34" i="1"/>
  <c r="P37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P40" i="6"/>
  <c r="C46" i="6"/>
  <c r="C46" i="5"/>
  <c r="F25" i="7"/>
  <c r="F46" i="5"/>
  <c r="M40" i="5"/>
  <c r="P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1" l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<sst xmlns="http://schemas.openxmlformats.org/spreadsheetml/2006/main" count="466" uniqueCount="66">
  <si>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</si>
  <si>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</si>
  <si>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</si>
  <si>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</si>
  <si>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</si>
  <si>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</si>
  <si>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</si>
  <si>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</si>
  <si>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</si>
  <si>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</si>
  <si>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</si>
  <si>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</si>
  <si>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</si>
  <si>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</si>
  <si>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</si>
  <si>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</si>
  <si>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</si>
  <si>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</si>
  <si>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</si>
  <si>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</si>
  <si>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</si>
  <si>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</si>
  <si>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</si>
  <si>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</si>
  <si>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</si>
  <si>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</si>
  <si>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</si>
  <si>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</si>
  <si>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</si>
  <si>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</si>
  <si>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</si>
  <si>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</si>
  <si>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</si>
  <si>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</si>
  <si>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</si>
  <si>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</si>
  <si>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</si>
  <si>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</si>
  <si>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</si>
  <si>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</si>
  <si>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</si>
  <si>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</si>
  <si>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</si>
  <si>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</si>
  <si>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</si>
  <si>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</si>
  <si>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</si>
  <si>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</si>
  <si>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</si>
  <si>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</si>
  <si>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</si>
  <si>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</si>
  <si>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</si>
  <si>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</si>
  <si>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</si>
  <si>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</si>
  <si>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</si>
  <si>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</si>
  <si>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</si>
  <si>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</si>
  <si>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</si>
  <si>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</si>
  <si>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</si>
  <si>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https://bcnroc.ajuntament.barcelona.cat/jspui/bitstream/11703/117122/5/GM_Pressupost_2020.pdf</t>
  </si>
  <si>
    <t>ASSOCIACIÓ INTERNACIONAL CIUTATS EDUCADORES</t>
  </si>
  <si>
    <t>5 d'agost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</si>
</sst>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44" fontId="4" fillId="0" borderId="0" xfId="0" applyNumberFormat="1" applyFont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129</c:v>
                </c:pt>
                <c:pt idx="8">
                  <c:v>13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360.28000000000003</c:v>
                </c:pt>
                <c:pt idx="7">
                  <c:v>99248.55</c:v>
                </c:pt>
                <c:pt idx="8">
                  <c:v>1645.5</c:v>
                </c:pt>
                <c:pt idx="9">
                  <c:v>0</c:v>
                </c:pt>
                <c:pt idx="10">
                  <c:v>5879.68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149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106064.84</c:v>
                </c:pt>
                <c:pt idx="2">
                  <c:v>1069.17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4" zoomScale="80" zoomScaleNormal="80" workbookViewId="0">
      <selection activeCell="O19" sqref="O19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46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64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">
      <c r="A12" s="12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2.0408163265306121E-2</v>
      </c>
      <c r="I19" s="6">
        <v>53.23</v>
      </c>
      <c r="J19" s="7">
        <v>58.55</v>
      </c>
      <c r="K19" s="21">
        <f t="shared" si="3"/>
        <v>3.0021007013789156E-3</v>
      </c>
      <c r="L19" s="2">
        <v>1</v>
      </c>
      <c r="M19" s="20">
        <f t="shared" si="4"/>
        <v>0.25</v>
      </c>
      <c r="N19" s="6">
        <v>249.36</v>
      </c>
      <c r="O19" s="102">
        <v>301.73</v>
      </c>
      <c r="P19" s="21">
        <f t="shared" si="5"/>
        <v>0.28220956442848188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39</v>
      </c>
      <c r="H20" s="66">
        <f t="shared" si="2"/>
        <v>0.79591836734693877</v>
      </c>
      <c r="I20" s="69">
        <v>13125.65</v>
      </c>
      <c r="J20" s="70">
        <v>14901.46</v>
      </c>
      <c r="K20" s="67">
        <f t="shared" si="3"/>
        <v>0.76405949645721349</v>
      </c>
      <c r="L20" s="68">
        <v>3</v>
      </c>
      <c r="M20" s="66">
        <f t="shared" si="4"/>
        <v>0.75</v>
      </c>
      <c r="N20" s="69">
        <v>633.25</v>
      </c>
      <c r="O20" s="70">
        <v>767.44</v>
      </c>
      <c r="P20" s="67">
        <f t="shared" si="5"/>
        <v>0.71779043557151812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95" t="s">
        <v>57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</v>
      </c>
      <c r="H21" s="20">
        <f t="shared" si="2"/>
        <v>6.1224489795918366E-2</v>
      </c>
      <c r="I21" s="98">
        <v>300</v>
      </c>
      <c r="J21" s="98">
        <v>363</v>
      </c>
      <c r="K21" s="21">
        <f t="shared" si="3"/>
        <v>1.8612511607182688E-2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6</v>
      </c>
      <c r="H23" s="20">
        <f t="shared" si="2"/>
        <v>0.12244897959183673</v>
      </c>
      <c r="I23" s="98">
        <v>4180</v>
      </c>
      <c r="J23" s="98">
        <v>4180</v>
      </c>
      <c r="K23" s="21">
        <f t="shared" si="3"/>
        <v>0.21432589123422488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49</v>
      </c>
      <c r="H25" s="17">
        <f t="shared" si="12"/>
        <v>1</v>
      </c>
      <c r="I25" s="18">
        <f t="shared" si="12"/>
        <v>17658.879999999997</v>
      </c>
      <c r="J25" s="18">
        <f t="shared" si="12"/>
        <v>19503.009999999998</v>
      </c>
      <c r="K25" s="19">
        <f t="shared" si="12"/>
        <v>1</v>
      </c>
      <c r="L25" s="16">
        <f t="shared" si="12"/>
        <v>4</v>
      </c>
      <c r="M25" s="17">
        <f t="shared" si="12"/>
        <v>1</v>
      </c>
      <c r="N25" s="18">
        <f t="shared" si="12"/>
        <v>882.61</v>
      </c>
      <c r="O25" s="18">
        <f t="shared" si="12"/>
        <v>1069.17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customHeight="1" x14ac:dyDescent="0.25">
      <c r="A27" s="126" t="s">
        <v>61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7" t="s">
        <v>63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50" t="s">
        <v>3</v>
      </c>
      <c r="K34" s="151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6" t="s">
        <v>1</v>
      </c>
      <c r="K35" s="147"/>
      <c r="L35" s="60">
        <f>G25</f>
        <v>49</v>
      </c>
      <c r="M35" s="8">
        <f t="shared" si="18"/>
        <v>0.92452830188679247</v>
      </c>
      <c r="N35" s="61">
        <f>I25</f>
        <v>17658.879999999997</v>
      </c>
      <c r="O35" s="61">
        <f>J25</f>
        <v>19503.009999999998</v>
      </c>
      <c r="P35" s="59">
        <f t="shared" si="19"/>
        <v>0.94802835674196895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6" t="s">
        <v>2</v>
      </c>
      <c r="K36" s="147"/>
      <c r="L36" s="60">
        <f>L25</f>
        <v>4</v>
      </c>
      <c r="M36" s="8">
        <f t="shared" si="18"/>
        <v>7.5471698113207544E-2</v>
      </c>
      <c r="N36" s="61">
        <f>N25</f>
        <v>882.61</v>
      </c>
      <c r="O36" s="61">
        <f>O25</f>
        <v>1069.17</v>
      </c>
      <c r="P36" s="59">
        <f t="shared" si="19"/>
        <v>5.1971643258030997E-2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6" t="s">
        <v>34</v>
      </c>
      <c r="K37" s="14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6" t="s">
        <v>5</v>
      </c>
      <c r="K38" s="147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6" t="s">
        <v>4</v>
      </c>
      <c r="K39" s="147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2</v>
      </c>
      <c r="C40" s="8">
        <f t="shared" si="14"/>
        <v>3.7735849056603772E-2</v>
      </c>
      <c r="D40" s="13">
        <f t="shared" si="15"/>
        <v>302.59000000000003</v>
      </c>
      <c r="E40" s="23">
        <f t="shared" si="16"/>
        <v>360.28000000000003</v>
      </c>
      <c r="F40" s="21">
        <f t="shared" si="17"/>
        <v>1.751297140118354E-2</v>
      </c>
      <c r="G40" s="25"/>
      <c r="J40" s="148" t="s">
        <v>0</v>
      </c>
      <c r="K40" s="149"/>
      <c r="L40" s="83">
        <f>SUM(L34:L39)</f>
        <v>53</v>
      </c>
      <c r="M40" s="17">
        <f>SUM(M34:M39)</f>
        <v>1</v>
      </c>
      <c r="N40" s="84">
        <f>SUM(N34:N39)</f>
        <v>18541.489999999998</v>
      </c>
      <c r="O40" s="85">
        <f>SUM(O34:O39)</f>
        <v>20572.18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42</v>
      </c>
      <c r="C41" s="8">
        <f t="shared" si="14"/>
        <v>0.79245283018867929</v>
      </c>
      <c r="D41" s="13">
        <f t="shared" si="15"/>
        <v>13758.9</v>
      </c>
      <c r="E41" s="23">
        <f t="shared" si="16"/>
        <v>15668.9</v>
      </c>
      <c r="F41" s="21">
        <f t="shared" si="17"/>
        <v>0.76165481733097806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95" t="s">
        <v>56</v>
      </c>
      <c r="B42" s="12">
        <f t="shared" si="13"/>
        <v>3</v>
      </c>
      <c r="C42" s="8">
        <f t="shared" si="14"/>
        <v>5.6603773584905662E-2</v>
      </c>
      <c r="D42" s="13">
        <f t="shared" si="15"/>
        <v>300</v>
      </c>
      <c r="E42" s="14">
        <f t="shared" si="16"/>
        <v>363</v>
      </c>
      <c r="F42" s="21">
        <f t="shared" si="17"/>
        <v>1.7645188793798228E-2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13"/>
        <v>6</v>
      </c>
      <c r="C44" s="8">
        <f t="shared" ref="C44" si="20">IF(B44,B44/$B$46,"")</f>
        <v>0.11320754716981132</v>
      </c>
      <c r="D44" s="13">
        <f t="shared" si="15"/>
        <v>4180</v>
      </c>
      <c r="E44" s="14">
        <f t="shared" si="16"/>
        <v>4180</v>
      </c>
      <c r="F44" s="21">
        <f t="shared" ref="F44" si="21">IF(E44,E44/$E$46,"")</f>
        <v>0.20318702247404019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62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53</v>
      </c>
      <c r="C46" s="17">
        <f>SUM(C34:C45)</f>
        <v>1</v>
      </c>
      <c r="D46" s="18">
        <f>SUM(D34:D45)</f>
        <v>18541.489999999998</v>
      </c>
      <c r="E46" s="18">
        <f>SUM(E34:E45)</f>
        <v>20572.18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0" zoomScale="89" zoomScaleNormal="89" workbookViewId="0">
      <selection activeCell="J8" sqref="J8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47</v>
      </c>
      <c r="C7" s="32"/>
      <c r="D7" s="32"/>
      <c r="E7" s="32"/>
      <c r="F7" s="32"/>
      <c r="G7" s="33"/>
      <c r="H7" s="73"/>
      <c r="I7" s="90" t="s">
        <v>52</v>
      </c>
      <c r="J7" s="91" t="s">
        <v>65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ASSOCIACIÓ INTERNACIONAL CIUTATS EDUCADORES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">
      <c r="A12" s="12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11</v>
      </c>
      <c r="H20" s="66">
        <f t="shared" si="2"/>
        <v>0.7857142857142857</v>
      </c>
      <c r="I20" s="6">
        <v>10222.219999999999</v>
      </c>
      <c r="J20" s="7">
        <v>11432.86</v>
      </c>
      <c r="K20" s="21">
        <f t="shared" si="3"/>
        <v>0.96922649132831351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</v>
      </c>
      <c r="H21" s="20">
        <f t="shared" si="2"/>
        <v>0.21428571428571427</v>
      </c>
      <c r="I21" s="69">
        <v>300</v>
      </c>
      <c r="J21" s="70">
        <v>363</v>
      </c>
      <c r="K21" s="21">
        <f t="shared" si="3"/>
        <v>3.0773508671686507E-2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9"/>
      <c r="J22" s="70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14</v>
      </c>
      <c r="H25" s="17">
        <f t="shared" si="32"/>
        <v>1</v>
      </c>
      <c r="I25" s="18">
        <f t="shared" si="32"/>
        <v>10522.22</v>
      </c>
      <c r="J25" s="18">
        <f t="shared" si="32"/>
        <v>11795.86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15" customHeight="1" x14ac:dyDescent="0.25">
      <c r="A27" s="126" t="s">
        <v>60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7" t="s">
        <v>63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4"/>
      <c r="B32" s="111"/>
      <c r="C32" s="112"/>
      <c r="D32" s="112"/>
      <c r="E32" s="112"/>
      <c r="F32" s="113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50" t="s">
        <v>3</v>
      </c>
      <c r="K34" s="151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6" t="s">
        <v>1</v>
      </c>
      <c r="K35" s="147"/>
      <c r="L35" s="60">
        <f>G25</f>
        <v>14</v>
      </c>
      <c r="M35" s="8">
        <f t="shared" si="38"/>
        <v>1</v>
      </c>
      <c r="N35" s="61">
        <f>I25</f>
        <v>10522.22</v>
      </c>
      <c r="O35" s="61">
        <f>J25</f>
        <v>11795.86</v>
      </c>
      <c r="P35" s="59">
        <f t="shared" si="39"/>
        <v>1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6" t="s">
        <v>2</v>
      </c>
      <c r="K36" s="147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6" t="s">
        <v>34</v>
      </c>
      <c r="K37" s="147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6" t="s">
        <v>5</v>
      </c>
      <c r="K38" s="147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6" t="s">
        <v>4</v>
      </c>
      <c r="K39" s="147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8" t="s">
        <v>0</v>
      </c>
      <c r="K40" s="149"/>
      <c r="L40" s="83">
        <f>SUM(L34:L39)</f>
        <v>14</v>
      </c>
      <c r="M40" s="17">
        <f>SUM(M34:M39)</f>
        <v>1</v>
      </c>
      <c r="N40" s="84">
        <f>SUM(N34:N39)</f>
        <v>10522.22</v>
      </c>
      <c r="O40" s="85">
        <f>SUM(O34:O39)</f>
        <v>11795.86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11</v>
      </c>
      <c r="C41" s="8">
        <f t="shared" si="34"/>
        <v>0.7857142857142857</v>
      </c>
      <c r="D41" s="13">
        <f t="shared" si="35"/>
        <v>10222.219999999999</v>
      </c>
      <c r="E41" s="23">
        <f t="shared" si="36"/>
        <v>11432.86</v>
      </c>
      <c r="F41" s="21">
        <f t="shared" si="37"/>
        <v>0.96922649132831351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3"/>
        <v>3</v>
      </c>
      <c r="C42" s="8">
        <f t="shared" si="34"/>
        <v>0.21428571428571427</v>
      </c>
      <c r="D42" s="13">
        <f t="shared" si="35"/>
        <v>300</v>
      </c>
      <c r="E42" s="14">
        <f t="shared" si="36"/>
        <v>363</v>
      </c>
      <c r="F42" s="21">
        <f t="shared" si="37"/>
        <v>3.0773508671686507E-2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62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14</v>
      </c>
      <c r="C46" s="17">
        <f>SUM(C34:C45)</f>
        <v>1</v>
      </c>
      <c r="D46" s="18">
        <f>SUM(D34:D45)</f>
        <v>10522.22</v>
      </c>
      <c r="E46" s="18">
        <f>SUM(E34:E45)</f>
        <v>11795.86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7" zoomScale="71" zoomScaleNormal="71" workbookViewId="0">
      <selection activeCell="J22" sqref="J22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48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ASSOCIACIÓ INTERNACIONAL CIUTATS EDUCADORES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89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">
      <c r="A12" s="121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18</v>
      </c>
      <c r="H20" s="66">
        <f t="shared" si="2"/>
        <v>0.81818181818181823</v>
      </c>
      <c r="I20" s="69">
        <v>12563.07</v>
      </c>
      <c r="J20" s="70">
        <v>13669.28</v>
      </c>
      <c r="K20" s="67">
        <f t="shared" si="3"/>
        <v>0.90331926186932832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</v>
      </c>
      <c r="H21" s="20">
        <f t="shared" si="2"/>
        <v>0.13636363636363635</v>
      </c>
      <c r="I21" s="6">
        <v>300</v>
      </c>
      <c r="J21" s="7">
        <v>363</v>
      </c>
      <c r="K21" s="21">
        <f t="shared" si="3"/>
        <v>2.3988453821895971E-2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1</v>
      </c>
      <c r="H23" s="20">
        <f t="shared" si="2"/>
        <v>4.5454545454545456E-2</v>
      </c>
      <c r="I23" s="6">
        <v>1100</v>
      </c>
      <c r="J23" s="7">
        <v>1100</v>
      </c>
      <c r="K23" s="21">
        <f t="shared" si="3"/>
        <v>7.2692284308775668E-2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22</v>
      </c>
      <c r="H25" s="17">
        <f t="shared" si="22"/>
        <v>1</v>
      </c>
      <c r="I25" s="18">
        <f t="shared" si="22"/>
        <v>13963.07</v>
      </c>
      <c r="J25" s="18">
        <f t="shared" si="22"/>
        <v>15132.28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customHeight="1" x14ac:dyDescent="0.25">
      <c r="A27" s="126" t="s">
        <v>60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7" t="s">
        <v>63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50" t="s">
        <v>3</v>
      </c>
      <c r="K34" s="151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6" t="s">
        <v>1</v>
      </c>
      <c r="K35" s="147"/>
      <c r="L35" s="60">
        <f>G25</f>
        <v>22</v>
      </c>
      <c r="M35" s="8">
        <f>IF(L35,L35/$L$40,"")</f>
        <v>1</v>
      </c>
      <c r="N35" s="61">
        <f>I25</f>
        <v>13963.07</v>
      </c>
      <c r="O35" s="61">
        <f>J25</f>
        <v>15132.28</v>
      </c>
      <c r="P35" s="59">
        <f>IF(O35,O35/$O$40,"")</f>
        <v>1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6" t="s">
        <v>2</v>
      </c>
      <c r="K36" s="147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6" t="s">
        <v>34</v>
      </c>
      <c r="K37" s="147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6" t="s">
        <v>5</v>
      </c>
      <c r="K38" s="147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6" t="s">
        <v>4</v>
      </c>
      <c r="K39" s="147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8" t="s">
        <v>0</v>
      </c>
      <c r="K40" s="149"/>
      <c r="L40" s="83">
        <f>SUM(L34:L39)</f>
        <v>22</v>
      </c>
      <c r="M40" s="17">
        <f>SUM(M34:M39)</f>
        <v>1</v>
      </c>
      <c r="N40" s="84">
        <f>SUM(N34:N39)</f>
        <v>13963.07</v>
      </c>
      <c r="O40" s="85">
        <f>SUM(O34:O39)</f>
        <v>15132.28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18</v>
      </c>
      <c r="C41" s="8">
        <f t="shared" si="24"/>
        <v>0.81818181818181823</v>
      </c>
      <c r="D41" s="13">
        <f t="shared" si="25"/>
        <v>12563.07</v>
      </c>
      <c r="E41" s="23">
        <f t="shared" si="26"/>
        <v>13669.28</v>
      </c>
      <c r="F41" s="21">
        <f t="shared" si="27"/>
        <v>0.90331926186932832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23"/>
        <v>3</v>
      </c>
      <c r="C42" s="8">
        <f t="shared" si="24"/>
        <v>0.13636363636363635</v>
      </c>
      <c r="D42" s="13">
        <f t="shared" si="25"/>
        <v>300</v>
      </c>
      <c r="E42" s="14">
        <f t="shared" si="26"/>
        <v>363</v>
      </c>
      <c r="F42" s="21">
        <f t="shared" si="27"/>
        <v>2.3988453821895971E-2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23"/>
        <v>1</v>
      </c>
      <c r="C44" s="8">
        <f t="shared" si="30"/>
        <v>4.5454545454545456E-2</v>
      </c>
      <c r="D44" s="13">
        <f t="shared" si="25"/>
        <v>1100</v>
      </c>
      <c r="E44" s="14">
        <f t="shared" si="26"/>
        <v>1100</v>
      </c>
      <c r="F44" s="21">
        <f t="shared" ref="F44" si="31">IF(E44,E44/$E$46,"")</f>
        <v>7.2692284308775668E-2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62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22</v>
      </c>
      <c r="C46" s="17">
        <f>SUM(C34:C45)</f>
        <v>1</v>
      </c>
      <c r="D46" s="18">
        <f>SUM(D34:D45)</f>
        <v>13963.07</v>
      </c>
      <c r="E46" s="18">
        <f>SUM(E34:E45)</f>
        <v>15132.28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80" zoomScaleNormal="80" workbookViewId="0">
      <selection activeCell="H23" sqref="H23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49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ASSOCIACIÓ INTERNACIONAL CIUTATS EDUCADORES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">
      <c r="A11" s="120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">
      <c r="A12" s="121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58</v>
      </c>
      <c r="H20" s="66">
        <f t="shared" si="2"/>
        <v>0.90625</v>
      </c>
      <c r="I20" s="69">
        <v>51156.55</v>
      </c>
      <c r="J20" s="70">
        <v>58477.51</v>
      </c>
      <c r="K20" s="67">
        <f t="shared" si="3"/>
        <v>0.98061196615537294</v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</v>
      </c>
      <c r="H21" s="20">
        <f t="shared" si="2"/>
        <v>6.25E-2</v>
      </c>
      <c r="I21" s="6">
        <v>460</v>
      </c>
      <c r="J21" s="7">
        <v>556.5</v>
      </c>
      <c r="K21" s="21">
        <f t="shared" si="3"/>
        <v>9.3319732520325341E-3</v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2</v>
      </c>
      <c r="H23" s="20">
        <f t="shared" si="11"/>
        <v>3.125E-2</v>
      </c>
      <c r="I23" s="6">
        <v>599.67999999999995</v>
      </c>
      <c r="J23" s="7">
        <v>599.67999999999995</v>
      </c>
      <c r="K23" s="21">
        <f t="shared" si="12"/>
        <v>1.0056060592594554E-2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64</v>
      </c>
      <c r="H25" s="17">
        <f t="shared" si="30"/>
        <v>1</v>
      </c>
      <c r="I25" s="18">
        <f t="shared" si="30"/>
        <v>52216.23</v>
      </c>
      <c r="J25" s="18">
        <f t="shared" si="30"/>
        <v>59633.69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customHeight="1" x14ac:dyDescent="0.25">
      <c r="A27" s="126" t="s">
        <v>59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7" t="s">
        <v>63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50" t="s">
        <v>3</v>
      </c>
      <c r="K34" s="151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6" t="s">
        <v>1</v>
      </c>
      <c r="K35" s="147"/>
      <c r="L35" s="60">
        <f>G25</f>
        <v>64</v>
      </c>
      <c r="M35" s="8">
        <f t="shared" si="36"/>
        <v>1</v>
      </c>
      <c r="N35" s="61">
        <f>I25</f>
        <v>52216.23</v>
      </c>
      <c r="O35" s="61">
        <f>J25</f>
        <v>59633.69</v>
      </c>
      <c r="P35" s="59">
        <f t="shared" si="37"/>
        <v>1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6" t="s">
        <v>2</v>
      </c>
      <c r="K36" s="147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6" t="s">
        <v>34</v>
      </c>
      <c r="K37" s="147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6" t="s">
        <v>5</v>
      </c>
      <c r="K38" s="147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6" t="s">
        <v>4</v>
      </c>
      <c r="K39" s="147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8" t="s">
        <v>0</v>
      </c>
      <c r="K40" s="149"/>
      <c r="L40" s="83">
        <f>SUM(L34:L39)</f>
        <v>64</v>
      </c>
      <c r="M40" s="17">
        <f>SUM(M34:M39)</f>
        <v>1</v>
      </c>
      <c r="N40" s="84">
        <f>SUM(N34:N39)</f>
        <v>52216.23</v>
      </c>
      <c r="O40" s="85">
        <f>SUM(O34:O39)</f>
        <v>59633.69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58</v>
      </c>
      <c r="C41" s="8">
        <f t="shared" si="32"/>
        <v>0.90625</v>
      </c>
      <c r="D41" s="13">
        <f t="shared" si="33"/>
        <v>51156.55</v>
      </c>
      <c r="E41" s="23">
        <f t="shared" si="34"/>
        <v>58477.51</v>
      </c>
      <c r="F41" s="21">
        <f t="shared" si="35"/>
        <v>0.98061196615537294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1"/>
        <v>4</v>
      </c>
      <c r="C42" s="8">
        <f t="shared" si="32"/>
        <v>6.25E-2</v>
      </c>
      <c r="D42" s="13">
        <f t="shared" si="33"/>
        <v>460</v>
      </c>
      <c r="E42" s="14">
        <f t="shared" si="34"/>
        <v>556.5</v>
      </c>
      <c r="F42" s="21">
        <f t="shared" si="35"/>
        <v>9.3319732520325341E-3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38"/>
        <v>2</v>
      </c>
      <c r="C44" s="8">
        <f t="shared" si="32"/>
        <v>3.125E-2</v>
      </c>
      <c r="D44" s="13">
        <f t="shared" si="39"/>
        <v>599.67999999999995</v>
      </c>
      <c r="E44" s="14">
        <f t="shared" si="40"/>
        <v>599.67999999999995</v>
      </c>
      <c r="F44" s="21">
        <f>IF(E44,E44/$E$46,"")</f>
        <v>1.0056060592594554E-2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62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64</v>
      </c>
      <c r="C46" s="17">
        <f>SUM(C34:C45)</f>
        <v>1</v>
      </c>
      <c r="D46" s="18">
        <f>SUM(D34:D45)</f>
        <v>52216.23</v>
      </c>
      <c r="E46" s="18">
        <f>SUM(E34:E45)</f>
        <v>59633.69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opLeftCell="A19" zoomScale="80" zoomScaleNormal="80" workbookViewId="0">
      <selection activeCell="A28" sqref="A28:Q28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7109375" style="27" customWidth="1"/>
    <col min="4" max="4" width="19.140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ASSOCIACIÓ INTERNACIONAL CIUTATS EDUCADORES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70" t="s">
        <v>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2"/>
    </row>
    <row r="11" spans="1:31" ht="30" customHeight="1" thickBot="1" x14ac:dyDescent="0.3">
      <c r="A11" s="173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6" t="s">
        <v>2</v>
      </c>
      <c r="M11" s="107"/>
      <c r="N11" s="107"/>
      <c r="O11" s="107"/>
      <c r="P11" s="107"/>
      <c r="Q11" s="137" t="s">
        <v>34</v>
      </c>
      <c r="R11" s="138"/>
      <c r="S11" s="138"/>
      <c r="T11" s="138"/>
      <c r="U11" s="139"/>
      <c r="V11" s="140" t="s">
        <v>4</v>
      </c>
      <c r="W11" s="141"/>
      <c r="X11" s="141"/>
      <c r="Y11" s="141"/>
      <c r="Z11" s="142"/>
      <c r="AA11" s="143" t="s">
        <v>5</v>
      </c>
      <c r="AB11" s="144"/>
      <c r="AC11" s="144"/>
      <c r="AD11" s="144"/>
      <c r="AE11" s="145"/>
    </row>
    <row r="12" spans="1:31" ht="39" customHeight="1" thickBot="1" x14ac:dyDescent="0.3">
      <c r="A12" s="174"/>
      <c r="B12" s="34" t="s">
        <v>7</v>
      </c>
      <c r="C12" s="35" t="s">
        <v>8</v>
      </c>
      <c r="D12" s="36" t="s">
        <v>54</v>
      </c>
      <c r="E12" s="37" t="s">
        <v>55</v>
      </c>
      <c r="F12" s="38" t="s">
        <v>13</v>
      </c>
      <c r="G12" s="39" t="s">
        <v>7</v>
      </c>
      <c r="H12" s="35" t="s">
        <v>8</v>
      </c>
      <c r="I12" s="36" t="s">
        <v>54</v>
      </c>
      <c r="J12" s="37" t="s">
        <v>55</v>
      </c>
      <c r="K12" s="38" t="s">
        <v>13</v>
      </c>
      <c r="L12" s="39" t="s">
        <v>7</v>
      </c>
      <c r="M12" s="35" t="s">
        <v>8</v>
      </c>
      <c r="N12" s="36" t="s">
        <v>54</v>
      </c>
      <c r="O12" s="37" t="s">
        <v>55</v>
      </c>
      <c r="P12" s="38" t="s">
        <v>13</v>
      </c>
      <c r="Q12" s="39" t="s">
        <v>7</v>
      </c>
      <c r="R12" s="35" t="s">
        <v>8</v>
      </c>
      <c r="S12" s="36" t="s">
        <v>54</v>
      </c>
      <c r="T12" s="37" t="s">
        <v>55</v>
      </c>
      <c r="U12" s="40" t="s">
        <v>13</v>
      </c>
      <c r="V12" s="34" t="s">
        <v>7</v>
      </c>
      <c r="W12" s="35" t="s">
        <v>8</v>
      </c>
      <c r="X12" s="36" t="s">
        <v>54</v>
      </c>
      <c r="Y12" s="37" t="s">
        <v>55</v>
      </c>
      <c r="Z12" s="38" t="s">
        <v>13</v>
      </c>
      <c r="AA12" s="34" t="s">
        <v>7</v>
      </c>
      <c r="AB12" s="35" t="s">
        <v>8</v>
      </c>
      <c r="AC12" s="36" t="s">
        <v>54</v>
      </c>
      <c r="AD12" s="37" t="s">
        <v>55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0</v>
      </c>
      <c r="H13" s="20" t="str">
        <f t="shared" ref="H13:H24" si="2">IF(G13,G13/$G$25,"")</f>
        <v/>
      </c>
      <c r="I13" s="10">
        <f>'CONTRACTACIO 1r TR 2020'!I13+'CONTRACTACIO 2n TR 2020'!I13+'CONTRACTACIO 3r TR 2020'!I13+'CONTRACTACIO 4t TR 2020'!I13</f>
        <v>0</v>
      </c>
      <c r="J13" s="10">
        <f>'CONTRACTACIO 1r TR 2020'!J13+'CONTRACTACIO 2n TR 2020'!J13+'CONTRACTACIO 3r TR 2020'!J13+'CONTRACTACIO 4t TR 2020'!J13</f>
        <v>0</v>
      </c>
      <c r="K13" s="21" t="str">
        <f t="shared" ref="K13:K24" si="3">IF(J13,J13/$J$25,"")</f>
        <v/>
      </c>
      <c r="L13" s="9">
        <f>'CONTRACTACIO 1r TR 2020'!L13+'CONTRACTACIO 2n TR 2020'!L13+'CONTRACTACIO 3r TR 2020'!L13+'CONTRACTACIO 4t TR 2020'!L13</f>
        <v>0</v>
      </c>
      <c r="M13" s="20" t="str">
        <f t="shared" ref="M13:M24" si="4">IF(L13,L13/$L$25,"")</f>
        <v/>
      </c>
      <c r="N13" s="10">
        <f>'CONTRACTACIO 1r TR 2020'!N13+'CONTRACTACIO 2n TR 2020'!N13+'CONTRACTACIO 3r TR 2020'!N13+'CONTRACTACIO 4t TR 2020'!N13</f>
        <v>0</v>
      </c>
      <c r="O13" s="10">
        <f>'CONTRACTACIO 1r TR 2020'!O13+'CONTRACTACIO 2n TR 2020'!O13+'CONTRACTACIO 3r TR 2020'!O13+'CONTRACTACIO 4t TR 2020'!O13</f>
        <v>0</v>
      </c>
      <c r="P13" s="21" t="str">
        <f t="shared" ref="P13:P24" si="5">IF(O13,O13/$O$25,"")</f>
        <v/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0</v>
      </c>
      <c r="H14" s="20" t="str">
        <f t="shared" si="2"/>
        <v/>
      </c>
      <c r="I14" s="13">
        <f>'CONTRACTACIO 1r TR 2020'!I14+'CONTRACTACIO 2n TR 2020'!I14+'CONTRACTACIO 3r TR 2020'!I14+'CONTRACTACIO 4t TR 2020'!I14</f>
        <v>0</v>
      </c>
      <c r="J14" s="13">
        <f>'CONTRACTACIO 1r TR 2020'!J14+'CONTRACTACIO 2n TR 2020'!J14+'CONTRACTACIO 3r TR 2020'!J14+'CONTRACTACIO 4t TR 2020'!J14</f>
        <v>0</v>
      </c>
      <c r="K14" s="21" t="str">
        <f t="shared" si="3"/>
        <v/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0</v>
      </c>
      <c r="H15" s="20" t="str">
        <f t="shared" si="2"/>
        <v/>
      </c>
      <c r="I15" s="13">
        <f>'CONTRACTACIO 1r TR 2020'!I15+'CONTRACTACIO 2n TR 2020'!I15+'CONTRACTACIO 3r TR 2020'!I15+'CONTRACTACIO 4t TR 2020'!I15</f>
        <v>0</v>
      </c>
      <c r="J15" s="13">
        <f>'CONTRACTACIO 1r TR 2020'!J15+'CONTRACTACIO 2n TR 2020'!J15+'CONTRACTACIO 3r TR 2020'!J15+'CONTRACTACIO 4t TR 2020'!J15</f>
        <v>0</v>
      </c>
      <c r="K15" s="21" t="str">
        <f t="shared" si="3"/>
        <v/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0</v>
      </c>
      <c r="H18" s="20" t="str">
        <f t="shared" si="2"/>
        <v/>
      </c>
      <c r="I18" s="13">
        <f>'CONTRACTACIO 1r TR 2020'!I18+'CONTRACTACIO 2n TR 2020'!I18+'CONTRACTACIO 3r TR 2020'!I18+'CONTRACTACIO 4t TR 2020'!I18</f>
        <v>0</v>
      </c>
      <c r="J18" s="13">
        <f>'CONTRACTACIO 1r TR 2020'!J18+'CONTRACTACIO 2n TR 2020'!J18+'CONTRACTACIO 3r TR 2020'!J18+'CONTRACTACIO 4t TR 2020'!J18</f>
        <v>0</v>
      </c>
      <c r="K18" s="21" t="str">
        <f t="shared" si="3"/>
        <v/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1</v>
      </c>
      <c r="H19" s="20">
        <f t="shared" si="2"/>
        <v>6.7114093959731542E-3</v>
      </c>
      <c r="I19" s="13">
        <f>'CONTRACTACIO 1r TR 2020'!I19+'CONTRACTACIO 2n TR 2020'!I19+'CONTRACTACIO 3r TR 2020'!I19+'CONTRACTACIO 4t TR 2020'!I19</f>
        <v>53.23</v>
      </c>
      <c r="J19" s="13">
        <f>'CONTRACTACIO 1r TR 2020'!J19+'CONTRACTACIO 2n TR 2020'!J19+'CONTRACTACIO 3r TR 2020'!J19+'CONTRACTACIO 4t TR 2020'!J19</f>
        <v>58.55</v>
      </c>
      <c r="K19" s="21">
        <f t="shared" si="3"/>
        <v>5.5202082047170389E-4</v>
      </c>
      <c r="L19" s="9">
        <f>'CONTRACTACIO 1r TR 2020'!L19+'CONTRACTACIO 2n TR 2020'!L19+'CONTRACTACIO 3r TR 2020'!L19+'CONTRACTACIO 4t TR 2020'!L19</f>
        <v>1</v>
      </c>
      <c r="M19" s="20">
        <f t="shared" si="4"/>
        <v>0.25</v>
      </c>
      <c r="N19" s="13">
        <f>'CONTRACTACIO 1r TR 2020'!N19+'CONTRACTACIO 2n TR 2020'!N19+'CONTRACTACIO 3r TR 2020'!N19+'CONTRACTACIO 4t TR 2020'!N19</f>
        <v>249.36</v>
      </c>
      <c r="O19" s="13">
        <f>'CONTRACTACIO 1r TR 2020'!O19+'CONTRACTACIO 2n TR 2020'!O19+'CONTRACTACIO 3r TR 2020'!O19+'CONTRACTACIO 4t TR 2020'!O19</f>
        <v>301.73</v>
      </c>
      <c r="P19" s="21">
        <f t="shared" si="5"/>
        <v>0.28220956442848188</v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0</v>
      </c>
      <c r="C20" s="20" t="str">
        <f t="shared" si="0"/>
        <v/>
      </c>
      <c r="D20" s="13">
        <f>'CONTRACTACIO 1r TR 2020'!D20+'CONTRACTACIO 2n TR 2020'!D20+'CONTRACTACIO 3r TR 2020'!D20+'CONTRACTACIO 4t TR 2020'!D20</f>
        <v>0</v>
      </c>
      <c r="E20" s="13">
        <f>'CONTRACTACIO 1r TR 2020'!E20+'CONTRACTACIO 2n TR 2020'!E20+'CONTRACTACIO 3r TR 2020'!E20+'CONTRACTACIO 4t TR 2020'!E20</f>
        <v>0</v>
      </c>
      <c r="F20" s="21" t="str">
        <f t="shared" si="1"/>
        <v/>
      </c>
      <c r="G20" s="9">
        <f>'CONTRACTACIO 1r TR 2020'!G20+'CONTRACTACIO 2n TR 2020'!G20+'CONTRACTACIO 3r TR 2020'!G20+'CONTRACTACIO 4t TR 2020'!G20</f>
        <v>126</v>
      </c>
      <c r="H20" s="20">
        <f t="shared" si="2"/>
        <v>0.84563758389261745</v>
      </c>
      <c r="I20" s="13">
        <f>'CONTRACTACIO 1r TR 2020'!I20+'CONTRACTACIO 2n TR 2020'!I20+'CONTRACTACIO 3r TR 2020'!I20+'CONTRACTACIO 4t TR 2020'!I20</f>
        <v>87067.49</v>
      </c>
      <c r="J20" s="13">
        <f>'CONTRACTACIO 1r TR 2020'!J20+'CONTRACTACIO 2n TR 2020'!J20+'CONTRACTACIO 3r TR 2020'!J20+'CONTRACTACIO 4t TR 2020'!J20</f>
        <v>98481.11</v>
      </c>
      <c r="K20" s="21">
        <f t="shared" si="3"/>
        <v>0.92849911431535659</v>
      </c>
      <c r="L20" s="9">
        <f>'CONTRACTACIO 1r TR 2020'!L20+'CONTRACTACIO 2n TR 2020'!L20+'CONTRACTACIO 3r TR 2020'!L20+'CONTRACTACIO 4t TR 2020'!L20</f>
        <v>3</v>
      </c>
      <c r="M20" s="20">
        <f t="shared" si="4"/>
        <v>0.75</v>
      </c>
      <c r="N20" s="13">
        <f>'CONTRACTACIO 1r TR 2020'!N20+'CONTRACTACIO 2n TR 2020'!N20+'CONTRACTACIO 3r TR 2020'!N20+'CONTRACTACIO 4t TR 2020'!N20</f>
        <v>633.25</v>
      </c>
      <c r="O20" s="13">
        <f>'CONTRACTACIO 1r TR 2020'!O20+'CONTRACTACIO 2n TR 2020'!O20+'CONTRACTACIO 3r TR 2020'!O20+'CONTRACTACIO 4t TR 2020'!O20</f>
        <v>767.44</v>
      </c>
      <c r="P20" s="21">
        <f t="shared" si="5"/>
        <v>0.71779043557151812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customHeight="1" x14ac:dyDescent="0.25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13</v>
      </c>
      <c r="H21" s="20">
        <f t="shared" si="2"/>
        <v>8.7248322147651006E-2</v>
      </c>
      <c r="I21" s="13">
        <f>'CONTRACTACIO 1r TR 2020'!I21+'CONTRACTACIO 2n TR 2020'!I21+'CONTRACTACIO 3r TR 2020'!I21+'CONTRACTACIO 4t TR 2020'!I21</f>
        <v>1360</v>
      </c>
      <c r="J21" s="13">
        <f>'CONTRACTACIO 1r TR 2020'!J21+'CONTRACTACIO 2n TR 2020'!J21+'CONTRACTACIO 3r TR 2020'!J21+'CONTRACTACIO 4t TR 2020'!J21</f>
        <v>1645.5</v>
      </c>
      <c r="K21" s="21">
        <f t="shared" si="3"/>
        <v>1.5514094963043361E-2</v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25">
      <c r="A22" s="92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53</v>
      </c>
      <c r="B23" s="81">
        <f>'CONTRACTACIO 1r TR 2020'!B23+'CONTRACTACIO 2n TR 2020'!B23+'CONTRACTACIO 3r TR 2020'!B23+'CONTRACTACIO 4t TR 2020'!B23</f>
        <v>0</v>
      </c>
      <c r="C23" s="66" t="str">
        <f t="shared" si="0"/>
        <v/>
      </c>
      <c r="D23" s="77">
        <f>'CONTRACTACIO 1r TR 2020'!D23+'CONTRACTACIO 2n TR 2020'!D23+'CONTRACTACIO 3r TR 2020'!D23+'CONTRACTACIO 4t TR 2020'!D23</f>
        <v>0</v>
      </c>
      <c r="E23" s="78">
        <f>'CONTRACTACIO 1r TR 2020'!E23+'CONTRACTACIO 2n TR 2020'!E23+'CONTRACTACIO 3r TR 2020'!E23+'CONTRACTACIO 4t TR 2020'!E23</f>
        <v>0</v>
      </c>
      <c r="F23" s="67" t="str">
        <f t="shared" si="1"/>
        <v/>
      </c>
      <c r="G23" s="81">
        <f>'CONTRACTACIO 1r TR 2020'!G23+'CONTRACTACIO 2n TR 2020'!G23+'CONTRACTACIO 3r TR 2020'!G23+'CONTRACTACIO 4t TR 2020'!G23</f>
        <v>9</v>
      </c>
      <c r="H23" s="66">
        <f t="shared" si="2"/>
        <v>6.0402684563758392E-2</v>
      </c>
      <c r="I23" s="77">
        <f>'CONTRACTACIO 1r TR 2020'!I23+'CONTRACTACIO 2n TR 2020'!I23+'CONTRACTACIO 3r TR 2020'!I23+'CONTRACTACIO 4t TR 2020'!I23</f>
        <v>5879.68</v>
      </c>
      <c r="J23" s="78">
        <f>'CONTRACTACIO 1r TR 2020'!J23+'CONTRACTACIO 2n TR 2020'!J23+'CONTRACTACIO 3r TR 2020'!J23+'CONTRACTACIO 4t TR 2020'!J23</f>
        <v>5879.68</v>
      </c>
      <c r="K23" s="67">
        <f t="shared" si="3"/>
        <v>5.543476990112841E-2</v>
      </c>
      <c r="L23" s="81">
        <f>'CONTRACTACIO 1r TR 2020'!L23+'CONTRACTACIO 2n TR 2020'!L23+'CONTRACTACIO 3r TR 2020'!L23+'CONTRACTACIO 4t TR 2020'!L23</f>
        <v>0</v>
      </c>
      <c r="M23" s="66" t="str">
        <f t="shared" si="4"/>
        <v/>
      </c>
      <c r="N23" s="77">
        <f>'CONTRACTACIO 1r TR 2020'!N23+'CONTRACTACIO 2n TR 2020'!N23+'CONTRACTACIO 3r TR 2020'!N23+'CONTRACTACIO 4t TR 2020'!N23</f>
        <v>0</v>
      </c>
      <c r="O23" s="78">
        <f>'CONTRACTACIO 1r TR 2020'!O23+'CONTRACTACIO 2n TR 2020'!O23+'CONTRACTACIO 3r TR 2020'!O23+'CONTRACTACIO 4t TR 2020'!O23</f>
        <v>0</v>
      </c>
      <c r="P23" s="67" t="str">
        <f t="shared" si="5"/>
        <v/>
      </c>
      <c r="Q23" s="81">
        <f>'CONTRACTACIO 1r TR 2020'!Q23+'CONTRACTACIO 2n TR 2020'!Q23+'CONTRACTACIO 3r TR 2020'!Q23+'CONTRACTACIO 4t TR 2020'!Q23</f>
        <v>0</v>
      </c>
      <c r="R23" s="66" t="str">
        <f t="shared" si="6"/>
        <v/>
      </c>
      <c r="S23" s="77">
        <f>'CONTRACTACIO 1r TR 2020'!S23+'CONTRACTACIO 2n TR 2020'!S23+'CONTRACTACIO 3r TR 2020'!S23+'CONTRACTACIO 4t TR 2020'!S23</f>
        <v>0</v>
      </c>
      <c r="T23" s="78">
        <f>'CONTRACTACIO 1r TR 2020'!T23+'CONTRACTACIO 2n TR 2020'!T23+'CONTRACTACIO 3r TR 2020'!T23+'CONTRACTACIO 4t TR 2020'!T23</f>
        <v>0</v>
      </c>
      <c r="U23" s="67" t="str">
        <f t="shared" si="7"/>
        <v/>
      </c>
      <c r="V23" s="81">
        <f>'CONTRACTACIO 1r TR 2020'!AA23+'CONTRACTACIO 2n TR 2020'!AA23+'CONTRACTACIO 3r TR 2020'!AA23+'CONTRACTACIO 4t TR 2020'!AA23</f>
        <v>0</v>
      </c>
      <c r="W23" s="66" t="str">
        <f t="shared" si="8"/>
        <v/>
      </c>
      <c r="X23" s="77">
        <f>'CONTRACTACIO 1r TR 2020'!AC23+'CONTRACTACIO 2n TR 2020'!AC23+'CONTRACTACIO 3r TR 2020'!AC23+'CONTRACTACIO 4t TR 2020'!AC23</f>
        <v>0</v>
      </c>
      <c r="Y23" s="78">
        <f>'CONTRACTACIO 1r TR 2020'!AD23+'CONTRACTACIO 2n TR 2020'!AD23+'CONTRACTACIO 3r TR 2020'!AD23+'CONTRACTACIO 4t TR 2020'!AD23</f>
        <v>0</v>
      </c>
      <c r="Z23" s="67" t="str">
        <f t="shared" si="9"/>
        <v/>
      </c>
      <c r="AA23" s="81">
        <f>'CONTRACTACIO 1r TR 2020'!V23+'CONTRACTACIO 2n TR 2020'!V23+'CONTRACTACIO 3r TR 2020'!V23+'CONTRACTACIO 4t TR 2020'!V23</f>
        <v>0</v>
      </c>
      <c r="AB23" s="20" t="str">
        <f t="shared" si="10"/>
        <v/>
      </c>
      <c r="AC23" s="77">
        <f>'CONTRACTACIO 1r TR 2020'!X23+'CONTRACTACIO 2n TR 2020'!X23+'CONTRACTACIO 3r TR 2020'!X23+'CONTRACTACIO 4t TR 2020'!X23</f>
        <v>0</v>
      </c>
      <c r="AD23" s="78">
        <f>'CONTRACTACIO 1r TR 2020'!Y23+'CONTRACTACIO 2n TR 2020'!Y23+'CONTRACTACIO 3r TR 2020'!Y23+'CONTRACTACIO 4t TR 2020'!Y23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62</v>
      </c>
      <c r="B24" s="81">
        <f>'CONTRACTACIO 1r TR 2020'!B24+'CONTRACTACIO 2n TR 2020'!B24+'CONTRACTACIO 3r TR 2020'!B24+'CONTRACTACIO 4t TR 2020'!B24</f>
        <v>0</v>
      </c>
      <c r="C24" s="66" t="str">
        <f t="shared" si="0"/>
        <v/>
      </c>
      <c r="D24" s="77">
        <f>'CONTRACTACIO 1r TR 2020'!D24+'CONTRACTACIO 2n TR 2020'!D24+'CONTRACTACIO 3r TR 2020'!D24+'CONTRACTACIO 4t TR 2020'!D24</f>
        <v>0</v>
      </c>
      <c r="E24" s="78">
        <f>'CONTRACTACIO 1r TR 2020'!E24+'CONTRACTACIO 2n TR 2020'!E24+'CONTRACTACIO 3r TR 2020'!E24+'CONTRACTACIO 4t TR 2020'!E24</f>
        <v>0</v>
      </c>
      <c r="F24" s="67" t="str">
        <f t="shared" si="1"/>
        <v/>
      </c>
      <c r="G24" s="81">
        <f>'CONTRACTACIO 1r TR 2020'!G24+'CONTRACTACIO 2n TR 2020'!G24+'CONTRACTACIO 3r TR 2020'!G24+'CONTRACTACIO 4t TR 2020'!G24</f>
        <v>0</v>
      </c>
      <c r="H24" s="66" t="str">
        <f t="shared" si="2"/>
        <v/>
      </c>
      <c r="I24" s="77">
        <f>'CONTRACTACIO 1r TR 2020'!I24+'CONTRACTACIO 2n TR 2020'!I24+'CONTRACTACIO 3r TR 2020'!I24+'CONTRACTACIO 4t TR 2020'!I24</f>
        <v>0</v>
      </c>
      <c r="J24" s="78">
        <f>'CONTRACTACIO 1r TR 2020'!J24+'CONTRACTACIO 2n TR 2020'!J24+'CONTRACTACIO 3r TR 2020'!J24+'CONTRACTACIO 4t TR 2020'!J24</f>
        <v>0</v>
      </c>
      <c r="K24" s="67" t="str">
        <f t="shared" si="3"/>
        <v/>
      </c>
      <c r="L24" s="81">
        <f>'CONTRACTACIO 1r TR 2020'!L24+'CONTRACTACIO 2n TR 2020'!L24+'CONTRACTACIO 3r TR 2020'!L24+'CONTRACTACIO 4t TR 2020'!L24</f>
        <v>0</v>
      </c>
      <c r="M24" s="66" t="str">
        <f t="shared" si="4"/>
        <v/>
      </c>
      <c r="N24" s="77">
        <f>'CONTRACTACIO 1r TR 2020'!N24+'CONTRACTACIO 2n TR 2020'!N24+'CONTRACTACIO 3r TR 2020'!N24+'CONTRACTACIO 4t TR 2020'!N24</f>
        <v>0</v>
      </c>
      <c r="O24" s="78">
        <f>'CONTRACTACIO 1r TR 2020'!O24+'CONTRACTACIO 2n TR 2020'!O24+'CONTRACTACIO 3r TR 2020'!O24+'CONTRACTACIO 4t TR 2020'!O24</f>
        <v>0</v>
      </c>
      <c r="P24" s="67" t="str">
        <f t="shared" si="5"/>
        <v/>
      </c>
      <c r="Q24" s="81">
        <f>'CONTRACTACIO 1r TR 2020'!Q24+'CONTRACTACIO 2n TR 2020'!Q24+'CONTRACTACIO 3r TR 2020'!Q24+'CONTRACTACIO 4t TR 2020'!Q24</f>
        <v>0</v>
      </c>
      <c r="R24" s="66" t="str">
        <f t="shared" si="6"/>
        <v/>
      </c>
      <c r="S24" s="77">
        <f>'CONTRACTACIO 1r TR 2020'!S24+'CONTRACTACIO 2n TR 2020'!S24+'CONTRACTACIO 3r TR 2020'!S24+'CONTRACTACIO 4t TR 2020'!S24</f>
        <v>0</v>
      </c>
      <c r="T24" s="78">
        <f>'CONTRACTACIO 1r TR 2020'!T24+'CONTRACTACIO 2n TR 2020'!T24+'CONTRACTACIO 3r TR 2020'!T24+'CONTRACTACIO 4t TR 2020'!T24</f>
        <v>0</v>
      </c>
      <c r="U24" s="67" t="str">
        <f t="shared" si="7"/>
        <v/>
      </c>
      <c r="V24" s="81">
        <f>'CONTRACTACIO 1r TR 2020'!AA24+'CONTRACTACIO 2n TR 2020'!AA24+'CONTRACTACIO 3r TR 2020'!AA24+'CONTRACTACIO 4t TR 2020'!AA24</f>
        <v>0</v>
      </c>
      <c r="W24" s="66" t="str">
        <f t="shared" si="8"/>
        <v/>
      </c>
      <c r="X24" s="77">
        <f>'CONTRACTACIO 1r TR 2020'!AC24+'CONTRACTACIO 2n TR 2020'!AC24+'CONTRACTACIO 3r TR 2020'!AC24+'CONTRACTACIO 4t TR 2020'!AC24</f>
        <v>0</v>
      </c>
      <c r="Y24" s="78">
        <f>'CONTRACTACIO 1r TR 2020'!AD24+'CONTRACTACIO 2n TR 2020'!AD24+'CONTRACTACIO 3r TR 2020'!AD24+'CONTRACTACIO 4t TR 2020'!AD24</f>
        <v>0</v>
      </c>
      <c r="Z24" s="67" t="str">
        <f t="shared" si="9"/>
        <v/>
      </c>
      <c r="AA24" s="81">
        <f>'CONTRACTACIO 1r TR 2020'!V24+'CONTRACTACIO 2n TR 2020'!V24+'CONTRACTACIO 3r TR 2020'!V24+'CONTRACTACIO 4t TR 2020'!V24</f>
        <v>0</v>
      </c>
      <c r="AB24" s="20" t="str">
        <f t="shared" si="10"/>
        <v/>
      </c>
      <c r="AC24" s="77">
        <f>'CONTRACTACIO 1r TR 2020'!X24+'CONTRACTACIO 2n TR 2020'!X24+'CONTRACTACIO 3r TR 2020'!X24+'CONTRACTACIO 4t TR 2020'!X24</f>
        <v>0</v>
      </c>
      <c r="AD24" s="78">
        <f>'CONTRACTACIO 1r TR 2020'!Y24+'CONTRACTACIO 2n TR 2020'!Y24+'CONTRACTACIO 3r TR 2020'!Y24+'CONTRACTACIO 4t TR 2020'!Y24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149</v>
      </c>
      <c r="H25" s="17">
        <f t="shared" si="12"/>
        <v>1</v>
      </c>
      <c r="I25" s="18">
        <f t="shared" si="12"/>
        <v>94360.4</v>
      </c>
      <c r="J25" s="18">
        <f t="shared" si="12"/>
        <v>106064.84</v>
      </c>
      <c r="K25" s="19">
        <f t="shared" si="12"/>
        <v>1</v>
      </c>
      <c r="L25" s="16">
        <f t="shared" si="12"/>
        <v>4</v>
      </c>
      <c r="M25" s="17">
        <f t="shared" si="12"/>
        <v>1</v>
      </c>
      <c r="N25" s="18">
        <f t="shared" si="12"/>
        <v>882.61</v>
      </c>
      <c r="O25" s="18">
        <f t="shared" si="12"/>
        <v>1069.17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customHeight="1" x14ac:dyDescent="0.25">
      <c r="A27" s="126" t="s">
        <v>58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7" t="s">
        <v>63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2" t="s">
        <v>10</v>
      </c>
      <c r="B31" s="155" t="s">
        <v>17</v>
      </c>
      <c r="C31" s="156"/>
      <c r="D31" s="156"/>
      <c r="E31" s="156"/>
      <c r="F31" s="157"/>
      <c r="G31" s="25"/>
      <c r="H31" s="54"/>
      <c r="I31" s="54"/>
      <c r="J31" s="161" t="s">
        <v>15</v>
      </c>
      <c r="K31" s="162"/>
      <c r="L31" s="155" t="s">
        <v>16</v>
      </c>
      <c r="M31" s="156"/>
      <c r="N31" s="156"/>
      <c r="O31" s="156"/>
      <c r="P31" s="157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3"/>
      <c r="B32" s="158"/>
      <c r="C32" s="159"/>
      <c r="D32" s="159"/>
      <c r="E32" s="159"/>
      <c r="F32" s="160"/>
      <c r="G32" s="25"/>
      <c r="J32" s="163"/>
      <c r="K32" s="164"/>
      <c r="L32" s="167"/>
      <c r="M32" s="168"/>
      <c r="N32" s="168"/>
      <c r="O32" s="168"/>
      <c r="P32" s="169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15" customHeight="1" thickBot="1" x14ac:dyDescent="0.3">
      <c r="A33" s="154"/>
      <c r="B33" s="55" t="s">
        <v>14</v>
      </c>
      <c r="C33" s="35" t="s">
        <v>8</v>
      </c>
      <c r="D33" s="36" t="s">
        <v>54</v>
      </c>
      <c r="E33" s="37" t="s">
        <v>55</v>
      </c>
      <c r="F33" s="56" t="s">
        <v>9</v>
      </c>
      <c r="G33" s="25"/>
      <c r="H33" s="25"/>
      <c r="I33" s="25"/>
      <c r="J33" s="165"/>
      <c r="K33" s="166"/>
      <c r="L33" s="55" t="s">
        <v>14</v>
      </c>
      <c r="M33" s="35" t="s">
        <v>8</v>
      </c>
      <c r="N33" s="36" t="s">
        <v>54</v>
      </c>
      <c r="O33" s="37" t="s">
        <v>55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50" t="s">
        <v>3</v>
      </c>
      <c r="K34" s="151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6" t="s">
        <v>1</v>
      </c>
      <c r="K35" s="147"/>
      <c r="L35" s="60">
        <f>G25</f>
        <v>149</v>
      </c>
      <c r="M35" s="8">
        <f t="shared" si="18"/>
        <v>0.97385620915032678</v>
      </c>
      <c r="N35" s="61">
        <f>I25</f>
        <v>94360.4</v>
      </c>
      <c r="O35" s="61">
        <f>J25</f>
        <v>106064.84</v>
      </c>
      <c r="P35" s="59">
        <f t="shared" si="19"/>
        <v>0.99002025593926712</v>
      </c>
    </row>
    <row r="36" spans="1:33" s="25" customFormat="1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6" t="s">
        <v>2</v>
      </c>
      <c r="K36" s="147"/>
      <c r="L36" s="60">
        <f>L25</f>
        <v>4</v>
      </c>
      <c r="M36" s="8">
        <f t="shared" si="18"/>
        <v>2.6143790849673203E-2</v>
      </c>
      <c r="N36" s="61">
        <f>N25</f>
        <v>882.61</v>
      </c>
      <c r="O36" s="61">
        <f>O25</f>
        <v>1069.17</v>
      </c>
      <c r="P36" s="59">
        <f t="shared" si="19"/>
        <v>9.9797440607329087E-3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6" t="s">
        <v>34</v>
      </c>
      <c r="K37" s="14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6" t="s">
        <v>5</v>
      </c>
      <c r="K38" s="147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46" t="s">
        <v>4</v>
      </c>
      <c r="K39" s="147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2</v>
      </c>
      <c r="C40" s="8">
        <f t="shared" si="14"/>
        <v>1.3071895424836602E-2</v>
      </c>
      <c r="D40" s="13">
        <f t="shared" si="15"/>
        <v>302.59000000000003</v>
      </c>
      <c r="E40" s="23">
        <f t="shared" si="16"/>
        <v>360.28000000000003</v>
      </c>
      <c r="F40" s="21">
        <f t="shared" si="17"/>
        <v>3.3628910184543637E-3</v>
      </c>
      <c r="G40" s="25"/>
      <c r="H40" s="25"/>
      <c r="I40" s="25"/>
      <c r="J40" s="148" t="s">
        <v>0</v>
      </c>
      <c r="K40" s="149"/>
      <c r="L40" s="83">
        <f>SUM(L34:L39)</f>
        <v>153</v>
      </c>
      <c r="M40" s="17">
        <f>SUM(M34:M39)</f>
        <v>1</v>
      </c>
      <c r="N40" s="84">
        <f>SUM(N34:N39)</f>
        <v>95243.01</v>
      </c>
      <c r="O40" s="85">
        <f>SUM(O34:O39)</f>
        <v>107134.01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129</v>
      </c>
      <c r="C41" s="8">
        <f>IF(B41,B41/$B$46,"")</f>
        <v>0.84313725490196079</v>
      </c>
      <c r="D41" s="13">
        <f t="shared" si="15"/>
        <v>87700.74</v>
      </c>
      <c r="E41" s="23">
        <f t="shared" si="16"/>
        <v>99248.55</v>
      </c>
      <c r="F41" s="21">
        <f>IF(E41,E41/$E$46,"")</f>
        <v>0.92639629563011783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25">
      <c r="A42" s="46" t="s">
        <v>32</v>
      </c>
      <c r="B42" s="12">
        <f t="shared" si="13"/>
        <v>13</v>
      </c>
      <c r="C42" s="8">
        <f>IF(B42,B42/$B$46,"")</f>
        <v>8.4967320261437912E-2</v>
      </c>
      <c r="D42" s="13">
        <f t="shared" si="15"/>
        <v>1360</v>
      </c>
      <c r="E42" s="14">
        <f t="shared" si="16"/>
        <v>1645.5</v>
      </c>
      <c r="F42" s="21">
        <f>IF(E42,E42/$E$46,"")</f>
        <v>1.5359268265978282E-2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53</v>
      </c>
      <c r="B44" s="12">
        <f t="shared" ref="B44" si="20">B23+G23+L23+Q23+V23+AA23</f>
        <v>9</v>
      </c>
      <c r="C44" s="8">
        <f>IF(B44,B44/$B$46,"")</f>
        <v>5.8823529411764705E-2</v>
      </c>
      <c r="D44" s="13">
        <f t="shared" ref="D44" si="21">D23+I23+N23+S23+X23+AC23</f>
        <v>5879.68</v>
      </c>
      <c r="E44" s="14">
        <f t="shared" ref="E44" si="22">E23+J23+O23+T23+Y23+AD23</f>
        <v>5879.68</v>
      </c>
      <c r="F44" s="21">
        <f>IF(E44,E44/$E$46,"")</f>
        <v>5.4881545085449519E-2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62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153</v>
      </c>
      <c r="C46" s="17">
        <f>SUM(C34:C45)</f>
        <v>1</v>
      </c>
      <c r="D46" s="18">
        <f>SUM(D34:D45)</f>
        <v>95243.010000000009</v>
      </c>
      <c r="E46" s="18">
        <f>SUM(E34:E45)</f>
        <v>107134.01000000001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2021-03-15T08:26:22Z</dcterms:modified>
</cp:coreProperties>
</file>