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8792" windowHeight="10968"/>
  </bookViews>
  <sheets>
    <sheet name="SUBVENCIONS" sheetId="1" r:id="rId1"/>
    <sheet name="TRANSFERENCIES" sheetId="2" r:id="rId2"/>
    <sheet name="Full3" sheetId="3" r:id="rId3"/>
  </sheets>
  <definedNames>
    <definedName name="_xlnm._FilterDatabase" localSheetId="0" hidden="1">SUBVENCIONS!$A$5:$J$500</definedName>
  </definedNames>
  <calcPr calcId="145621"/>
</workbook>
</file>

<file path=xl/calcChain.xml><?xml version="1.0" encoding="utf-8"?>
<calcChain xmlns="http://schemas.openxmlformats.org/spreadsheetml/2006/main">
  <c r="I172" i="2" l="1"/>
  <c r="H172" i="2"/>
  <c r="I171" i="2"/>
  <c r="K446" i="1"/>
  <c r="K335" i="1"/>
  <c r="I94" i="2" l="1"/>
  <c r="I17" i="2"/>
  <c r="J497" i="1"/>
  <c r="J496" i="1"/>
  <c r="J495" i="1"/>
  <c r="J494" i="1"/>
  <c r="J493" i="1"/>
  <c r="J491" i="1"/>
  <c r="J490" i="1"/>
  <c r="J489" i="1"/>
  <c r="J488" i="1"/>
  <c r="J487" i="1"/>
  <c r="J486" i="1"/>
  <c r="J478" i="1"/>
  <c r="J477" i="1"/>
  <c r="J476" i="1"/>
  <c r="J475" i="1"/>
  <c r="J472" i="1"/>
  <c r="J471" i="1"/>
  <c r="J468" i="1"/>
  <c r="J467" i="1"/>
  <c r="J466" i="1"/>
  <c r="J465" i="1"/>
  <c r="J462" i="1"/>
  <c r="J457" i="1"/>
  <c r="J448" i="1"/>
  <c r="J447" i="1"/>
  <c r="J270" i="1"/>
  <c r="J266" i="1"/>
  <c r="J255" i="1"/>
  <c r="J254" i="1"/>
  <c r="K500" i="1" l="1"/>
  <c r="K290" i="1"/>
</calcChain>
</file>

<file path=xl/sharedStrings.xml><?xml version="1.0" encoding="utf-8"?>
<sst xmlns="http://schemas.openxmlformats.org/spreadsheetml/2006/main" count="4987" uniqueCount="2260">
  <si>
    <t>Oficina Central de Subvencions</t>
  </si>
  <si>
    <t>Orgànic</t>
  </si>
  <si>
    <t>Tipus</t>
  </si>
  <si>
    <t>Subvenció</t>
  </si>
  <si>
    <t>NIF</t>
  </si>
  <si>
    <t>Nom</t>
  </si>
  <si>
    <t>Descripció</t>
  </si>
  <si>
    <t>Econòmic</t>
  </si>
  <si>
    <t>Programa</t>
  </si>
  <si>
    <t>Import A</t>
  </si>
  <si>
    <t>G.RECURSOS</t>
  </si>
  <si>
    <t>CONVENI</t>
  </si>
  <si>
    <t>14S06400</t>
  </si>
  <si>
    <t>R5800416I</t>
  </si>
  <si>
    <t>JUSTICIA I PAU DE BARCELONA</t>
  </si>
  <si>
    <t>EDUCACIO I SENSIBILITZACIO DESEN.HUMA INTEGRAL SOL</t>
  </si>
  <si>
    <t>48903</t>
  </si>
  <si>
    <t>23291</t>
  </si>
  <si>
    <t>15S04682</t>
  </si>
  <si>
    <t>G59329995</t>
  </si>
  <si>
    <t>MEMORIAL 1714</t>
  </si>
  <si>
    <t>ACTIVITATS ANY 2015</t>
  </si>
  <si>
    <t>92011</t>
  </si>
  <si>
    <t>15S04851</t>
  </si>
  <si>
    <t>G64318389</t>
  </si>
  <si>
    <t>MOVIMENT LAIC I PROGRESSISTA</t>
  </si>
  <si>
    <t>PLA TREBALL 2015</t>
  </si>
  <si>
    <t>92412</t>
  </si>
  <si>
    <t>14S06446</t>
  </si>
  <si>
    <t>OF. HISTORIADOR CIUDAD DE LA HABANA</t>
  </si>
  <si>
    <t>GESTIO INTEGRAL PARTIC.I SOSTENIBLE LOCAL</t>
  </si>
  <si>
    <t>14S06398</t>
  </si>
  <si>
    <t>R0800217B</t>
  </si>
  <si>
    <t>SEMINARIO CONCILIAR DE BARCELONA</t>
  </si>
  <si>
    <t>ADEQÜACIÓ MAGATZEM BIBLIOTECA EPISCOPAL</t>
  </si>
  <si>
    <t>78003</t>
  </si>
  <si>
    <t>33211</t>
  </si>
  <si>
    <t>14S06921</t>
  </si>
  <si>
    <t>G65179608</t>
  </si>
  <si>
    <t>LAFEDE.CAT-FEDERACIÓ ORG. JUSTICIA GLOBAL</t>
  </si>
  <si>
    <t>PROJECTE JUSTICIA GLOBAL</t>
  </si>
  <si>
    <t>15S00026</t>
  </si>
  <si>
    <t>F25014176</t>
  </si>
  <si>
    <t>L' OLIVERA, S.C.C.L.</t>
  </si>
  <si>
    <t>CONREU VINYA ELABORACIO VI MASIA CAN CALOPA</t>
  </si>
  <si>
    <t>91221</t>
  </si>
  <si>
    <t>14S06490</t>
  </si>
  <si>
    <t>G65341695</t>
  </si>
  <si>
    <t>INSTITUT DE SALUT GLOBAL (ISGLOBAL)</t>
  </si>
  <si>
    <t>MANTENIMENT I SUPORT ACTIV. FORMAC.I RECERCA</t>
  </si>
  <si>
    <t>15S04404</t>
  </si>
  <si>
    <t>G61612925</t>
  </si>
  <si>
    <t>FUNDACIÓ UNIVERSITAT AUTONOMA BARCE</t>
  </si>
  <si>
    <t>PRACTIQUES ESTUDIANTS D. PATRIMONI</t>
  </si>
  <si>
    <t>48100</t>
  </si>
  <si>
    <t>93311</t>
  </si>
  <si>
    <t>15S04412</t>
  </si>
  <si>
    <t>15S04411</t>
  </si>
  <si>
    <t>16911</t>
  </si>
  <si>
    <t>14S05368</t>
  </si>
  <si>
    <t>G64936396</t>
  </si>
  <si>
    <t>ASSOCIACIO CULTURAL MEXICANO-CATALA</t>
  </si>
  <si>
    <t>"FESTIVAL BCN VIVE MEXICO" I "DIA GRITO INDEPEND."</t>
  </si>
  <si>
    <t>92413</t>
  </si>
  <si>
    <t>13S00097</t>
  </si>
  <si>
    <t>G61433934</t>
  </si>
  <si>
    <t>FUNDACIO PRIV. ABADIA DE MONTSERRAT</t>
  </si>
  <si>
    <t>ACCIONS CONCRETES DE COL·LABORACIO</t>
  </si>
  <si>
    <t>48902</t>
  </si>
  <si>
    <t>13S04503</t>
  </si>
  <si>
    <t>G58212903</t>
  </si>
  <si>
    <t>FEDERACIO D'ATENEUS DE CATALUNYA</t>
  </si>
  <si>
    <t>CONVENI COL·LABORACIÓ PER A PROJECTES DE LA F.A.C.</t>
  </si>
  <si>
    <t>12S04589</t>
  </si>
  <si>
    <t>G59345538</t>
  </si>
  <si>
    <t>CULTURA, SOLIDARIT.I PAU COM.SANT'E</t>
  </si>
  <si>
    <t>PROJECTES POLITIQUES SOCIALS DRETS DE LES PERSONES</t>
  </si>
  <si>
    <t>14S05583</t>
  </si>
  <si>
    <t>Q0818002H</t>
  </si>
  <si>
    <t>UNIVERSIDAD AUTONOMA BARCELONA</t>
  </si>
  <si>
    <t>PROGRAMA RECERCA, FORMACIO I DIFUSIO PROTECCIO ANI</t>
  </si>
  <si>
    <t>14S05063</t>
  </si>
  <si>
    <t>G63398952</t>
  </si>
  <si>
    <t>FESTIVAL DE CINEMA JUEU DE BARCELON</t>
  </si>
  <si>
    <t>FESTIVAL INTERNACIONAL CINEMA JUEU DE BCN 2014-201</t>
  </si>
  <si>
    <t>14S05781</t>
  </si>
  <si>
    <t>000000990NY</t>
  </si>
  <si>
    <t>UNITED NATIONS DEVELOPMENTPROGRAMME (UNDP)</t>
  </si>
  <si>
    <t>PROJECTE PNUD (ISTEPS)</t>
  </si>
  <si>
    <t>12S04556</t>
  </si>
  <si>
    <t>G82558479</t>
  </si>
  <si>
    <t>FUNDACION PARA UNA CULTURA DE PAZ</t>
  </si>
  <si>
    <t>PROJECTES PER A UNA CULTURA DE PAU</t>
  </si>
  <si>
    <t>92016</t>
  </si>
  <si>
    <t>14S05177</t>
  </si>
  <si>
    <t>G65895401</t>
  </si>
  <si>
    <t>FUNDACIO BARCELONABETA BRAIN R.C.</t>
  </si>
  <si>
    <t>PROJECTE RECERCA "ANÀLISI COMPORTAMENT APOE4"</t>
  </si>
  <si>
    <t>12S04076</t>
  </si>
  <si>
    <t>G08310070</t>
  </si>
  <si>
    <t>OMNIUM CULTURAL</t>
  </si>
  <si>
    <t>CONV. COL·LAB. ACTIVITATS 2012-2015</t>
  </si>
  <si>
    <t>14S05595</t>
  </si>
  <si>
    <t>P0800066C</t>
  </si>
  <si>
    <t>CONSORCI DEL PARC NATURAL SERRA COLLSEROLA</t>
  </si>
  <si>
    <t>FINANÇAMENT MODIFICACIÓ PUNTUAL MPGM</t>
  </si>
  <si>
    <t>76724</t>
  </si>
  <si>
    <t>14S05594</t>
  </si>
  <si>
    <t>P5890053A</t>
  </si>
  <si>
    <t>CONSORCI DEL BESOS</t>
  </si>
  <si>
    <t>14S05992</t>
  </si>
  <si>
    <t>S. A. MARIA</t>
  </si>
  <si>
    <t>PRACTIQUES ESTUDIANT - DPT. ESTADISTICA</t>
  </si>
  <si>
    <t>92321</t>
  </si>
  <si>
    <t>QUALITAT VIDA,IGUALTAT I ESP.</t>
  </si>
  <si>
    <t>14S06925</t>
  </si>
  <si>
    <t>LAFEDE.CAT-FEDERACIÓ OR. JUSTICIA GLOBAL</t>
  </si>
  <si>
    <t>23252</t>
  </si>
  <si>
    <t>14S06399</t>
  </si>
  <si>
    <t>G08424871</t>
  </si>
  <si>
    <t>FUNDACION BENEFICA MARIA RAVENTOS</t>
  </si>
  <si>
    <t>PROJ. FEM DRECERA: MARES SENSE SOSTRE</t>
  </si>
  <si>
    <t>23142</t>
  </si>
  <si>
    <t>14S06653</t>
  </si>
  <si>
    <t>R5800615F</t>
  </si>
  <si>
    <t>PAUL LLAR DE PAU COMPAÑIA HIJAS CAR</t>
  </si>
  <si>
    <t>PROJECTE ESPAI D'ACOLLIDA I PARTICIPACIÓ</t>
  </si>
  <si>
    <t>14S06580</t>
  </si>
  <si>
    <t>G61645115</t>
  </si>
  <si>
    <t>FUNDACIÓ PRIVADA PERE CLOSA</t>
  </si>
  <si>
    <t>PROJECTES SOCIOEDUCATIUS ESPECIALITZATS X RECOLZAR</t>
  </si>
  <si>
    <t>15S04850</t>
  </si>
  <si>
    <t>G65009235</t>
  </si>
  <si>
    <t>FUNDACION AMBIT PREVENCIO</t>
  </si>
  <si>
    <t>INTERVENCIÓ EN URGENCIES INTERMEDIES I INCLUSIO SO</t>
  </si>
  <si>
    <t>23172</t>
  </si>
  <si>
    <t>14S06298</t>
  </si>
  <si>
    <t>G08828998</t>
  </si>
  <si>
    <t>CASAL INFANTS PER A L'ACCIÓ SOCIAL</t>
  </si>
  <si>
    <t>PROJ. SERVEI DE TRANSICIO A L'AUTONOMIA</t>
  </si>
  <si>
    <t>23145</t>
  </si>
  <si>
    <t>14S06916</t>
  </si>
  <si>
    <t>R0800086A</t>
  </si>
  <si>
    <t>CONGREGACIÓN SIERVAS DE LA PASION</t>
  </si>
  <si>
    <t>PROGRAMA INTEGRAL MATERNOINFANTIL LLAR STA. ISABEL</t>
  </si>
  <si>
    <t>15S04544</t>
  </si>
  <si>
    <t>V64425721</t>
  </si>
  <si>
    <t>FEDER CATALANA FAMÍLIES MONOPARENTA</t>
  </si>
  <si>
    <t>PROJECTE RACÓ INFANTIL  LA MÀGIA DE COMPARTIR</t>
  </si>
  <si>
    <t>23121</t>
  </si>
  <si>
    <t>14S06108</t>
  </si>
  <si>
    <t>G61879383</t>
  </si>
  <si>
    <t>COORDINADORA INSERCIO SOCIO-LABORAL</t>
  </si>
  <si>
    <t>PROJ. COOR. INSER. SOCIO-LABORAL ANEM PER FEINA</t>
  </si>
  <si>
    <t>14S06376</t>
  </si>
  <si>
    <t>R0800264D</t>
  </si>
  <si>
    <t>PARROQUIA SANT EUGENI I PAPA EN BOR</t>
  </si>
  <si>
    <t>PROJ. MENJADOR SOCIAL EMMAUS PERSONES GRANS I FAM</t>
  </si>
  <si>
    <t>23144</t>
  </si>
  <si>
    <t>15S04684</t>
  </si>
  <si>
    <t>G63103006</t>
  </si>
  <si>
    <t>FUNDACIÓ PRIVADA MIGRA-STUDIUM</t>
  </si>
  <si>
    <t>CIE-ZONA FRANCA I ACOLLIDA SOCIOLINGÚISTICA I FOR</t>
  </si>
  <si>
    <t>23261</t>
  </si>
  <si>
    <t>14S06948</t>
  </si>
  <si>
    <t>G65529661</t>
  </si>
  <si>
    <t>FUNDACION APIP-ACAM</t>
  </si>
  <si>
    <t>ACCIO INTERVENCIO INTEGRAL COL LECTIU PERSON TRANS</t>
  </si>
  <si>
    <t>14S06917</t>
  </si>
  <si>
    <t>G62781935</t>
  </si>
  <si>
    <t>ASSOCIACIO CENTRE D'ACOLLIDA ASSIS</t>
  </si>
  <si>
    <t>PROJECTE ATENCIÓ A PERSONES SENSE LLAR</t>
  </si>
  <si>
    <t>15S04690</t>
  </si>
  <si>
    <t>G64404213</t>
  </si>
  <si>
    <t>FUNDACIÓ SURT, FUNDACIÓ DE DONES, F</t>
  </si>
  <si>
    <t>PROJ. ITI ASSES. PROFESSIONALITZACIÓ DONES QUE HAN</t>
  </si>
  <si>
    <t>14S06105</t>
  </si>
  <si>
    <t>ANNEX IV PROJECTE DIR (DISPOSITIU INTEGRAL)</t>
  </si>
  <si>
    <t>14S06581</t>
  </si>
  <si>
    <t>Q2866001G</t>
  </si>
  <si>
    <t>CRUZ ROJA ESPAÑOLA</t>
  </si>
  <si>
    <t>CONVENI  PROJE PISOS D' INCLUSIO SOCIAL TORRE BARO</t>
  </si>
  <si>
    <t>23163</t>
  </si>
  <si>
    <t>15S04688</t>
  </si>
  <si>
    <t>PROJ. DIR (DISPOSITIU INTEGRAL RECOL·LOCACIÓ LABOR</t>
  </si>
  <si>
    <t>14S06618</t>
  </si>
  <si>
    <t>U57710402</t>
  </si>
  <si>
    <t>V IBERIA SA V BARCELO SL Y V HALCON</t>
  </si>
  <si>
    <t>PROGRAMA VACACIONES PARA MAYORES 2014-2015</t>
  </si>
  <si>
    <t>23231</t>
  </si>
  <si>
    <t>14S04952</t>
  </si>
  <si>
    <t>G60879301</t>
  </si>
  <si>
    <t>FUNDACION LUCIA PARA EL SIDA PEDIAT(FLUSIP)</t>
  </si>
  <si>
    <t>PROJECTE ACTIVITATS LÚDIC-EDUCATIVES</t>
  </si>
  <si>
    <t>31111</t>
  </si>
  <si>
    <t>14S05490</t>
  </si>
  <si>
    <t>G63172985</t>
  </si>
  <si>
    <t>FUND.LA RODA ACC.CULT. LLEURE</t>
  </si>
  <si>
    <t>TEATRE SOCIAL PER A ADOLESCENTS</t>
  </si>
  <si>
    <t>23111</t>
  </si>
  <si>
    <t>14S05997</t>
  </si>
  <si>
    <t>G62017421</t>
  </si>
  <si>
    <t>ASSOCIACIO SOCIAL YAYA LUISA</t>
  </si>
  <si>
    <t>AJUT AL SENSE SOSTRE</t>
  </si>
  <si>
    <t>14S05324</t>
  </si>
  <si>
    <t>Q0818001J</t>
  </si>
  <si>
    <t>UB UNIVERSIDAD DE BARCELONA</t>
  </si>
  <si>
    <t>SUPORT EN LA DIFUSIO UNIVERSITAT DE L'EXPERIENCIA</t>
  </si>
  <si>
    <t>23134</t>
  </si>
  <si>
    <t>14S05481</t>
  </si>
  <si>
    <t>G63487607</t>
  </si>
  <si>
    <t>FUN.PRIV.LLIGA CATALANA AJUDA ONCOL</t>
  </si>
  <si>
    <t>PROJECTE MILLORA ATENCIÓ ALS MALALTS ONCOLOGICS</t>
  </si>
  <si>
    <t>14S05325</t>
  </si>
  <si>
    <t>G60417631</t>
  </si>
  <si>
    <t>ASSOCIAC.PLATAFORMA  LLENGUA- COL. L'ESBARZER</t>
  </si>
  <si>
    <t>PROJ EL CATALA SUMA DRETS LINGUISTICS PER A TOTHOM</t>
  </si>
  <si>
    <t>14S05061</t>
  </si>
  <si>
    <t>G61225918</t>
  </si>
  <si>
    <t>FUNDACIÓ PRIVADA AVISMON-CATALUNYA</t>
  </si>
  <si>
    <t>PROJECTE "ENVELLIR A CASA"</t>
  </si>
  <si>
    <t>14S05908</t>
  </si>
  <si>
    <t>G64041353</t>
  </si>
  <si>
    <t>ALZHEIMER CATALUNYA FUNDACIO PRIVAD</t>
  </si>
  <si>
    <t>PROJ. SUPORT GRUPS PERSONES DEMÈNCIA I FAMILIARS</t>
  </si>
  <si>
    <t>14S05903</t>
  </si>
  <si>
    <t>G61228839</t>
  </si>
  <si>
    <t>FEDAIAFED D'ENTITATS D'ATENCIO I D'EDUCAC</t>
  </si>
  <si>
    <t>PROJ. NOVES FORMULES PARTICIPACIO NENS I NENES</t>
  </si>
  <si>
    <t>23213</t>
  </si>
  <si>
    <t>14S05318</t>
  </si>
  <si>
    <t>G08952939</t>
  </si>
  <si>
    <t>CASAL LAMBDA</t>
  </si>
  <si>
    <t>PROJECTE ACCIO CIVICA</t>
  </si>
  <si>
    <t>14S05348</t>
  </si>
  <si>
    <t>G59447201</t>
  </si>
  <si>
    <t>ASSOCIACIO STOP SIDA</t>
  </si>
  <si>
    <t>PROJECTE "CUIDAR-NOS ÉS CUIDAR-TE"</t>
  </si>
  <si>
    <t>14S05580</t>
  </si>
  <si>
    <t>G63775241</t>
  </si>
  <si>
    <t>ASSOC.AMICS GRUP TREBALL ESTABLE RE</t>
  </si>
  <si>
    <t>CONVIVÈNCIA I RELAC. INTERRELIGIOSES A BCN 2014-15</t>
  </si>
  <si>
    <t>14S05482</t>
  </si>
  <si>
    <t>G08861973</t>
  </si>
  <si>
    <t>ASOCIACION OBRA SOCIAL COR DE MARIA</t>
  </si>
  <si>
    <t>SUPORT A L'ATENCIO I ALS SERVEIS SOCIALS OBRA COR</t>
  </si>
  <si>
    <t>14S04771</t>
  </si>
  <si>
    <t>V08825804</t>
  </si>
  <si>
    <t>CONSELL DE LA JOVENTUT DE BARCELONA</t>
  </si>
  <si>
    <t>GESTIÓ CÍVICA ESPAI JOVE LA FONTANA</t>
  </si>
  <si>
    <t>48999</t>
  </si>
  <si>
    <t>23222</t>
  </si>
  <si>
    <t>14S06003</t>
  </si>
  <si>
    <t>CONVENI EXECUCIO PROJ. OBSERVATORI DE LA POBRESA</t>
  </si>
  <si>
    <t>14S05586</t>
  </si>
  <si>
    <t>G83117374</t>
  </si>
  <si>
    <t>FUNDACION SECRETARIADO GENERAL GITA</t>
  </si>
  <si>
    <t>PROJ INTERVENCIÓ COMUNITAT GITANA A CIUTAT DE BCN</t>
  </si>
  <si>
    <t>14S05450</t>
  </si>
  <si>
    <t>G58433756</t>
  </si>
  <si>
    <t>SIDA-STUDI DE BARCELONA</t>
  </si>
  <si>
    <t>PROJECTE CENTRE DOC RECURSOS PEDAGOG SALUT SEXUAL</t>
  </si>
  <si>
    <t>14S05598</t>
  </si>
  <si>
    <t>G58958323</t>
  </si>
  <si>
    <t>S.O.S. RACISME</t>
  </si>
  <si>
    <t>PROJECTE A BARCELONA, IGUALTAT DE DRETS</t>
  </si>
  <si>
    <t>23161</t>
  </si>
  <si>
    <t>14S05880</t>
  </si>
  <si>
    <t>G63214043</t>
  </si>
  <si>
    <t>FUNDACIÓ QUATRE VENTS, FUNDACIÓ PRI</t>
  </si>
  <si>
    <t>PROJECTE SERVEI HABITATGES INCLUSIÓ AURA I AURA II</t>
  </si>
  <si>
    <t>14S05600</t>
  </si>
  <si>
    <t>G64006646</t>
  </si>
  <si>
    <t>FUNDACIÓ PRIVADA DE AUDITORI I ORQU</t>
  </si>
  <si>
    <t>PROJECTE APROPA CULTURA</t>
  </si>
  <si>
    <t>14S05323</t>
  </si>
  <si>
    <t>G59055525</t>
  </si>
  <si>
    <t>COORDINADORA D'ENTITATS DEL POBLE S</t>
  </si>
  <si>
    <t>PLA D'ACOLLIDA POBLE-SEC PER A TOTHOM 2014-2015</t>
  </si>
  <si>
    <t>12S05234</t>
  </si>
  <si>
    <t>G63823173</t>
  </si>
  <si>
    <t>FUNDACIÓ PRIVADA ACSAR</t>
  </si>
  <si>
    <t>CONVENI ENTRE L'AJUNTAMENT  FUNDACIÓ PRIVADA ACSAR</t>
  </si>
  <si>
    <t>14S05489</t>
  </si>
  <si>
    <t>G60439189</t>
  </si>
  <si>
    <t>FUNDACIO ACOLLIDA I ESPERANÇA</t>
  </si>
  <si>
    <t>PROJ HABITATGES INCLUSIO SOCIAL HOMES SOLS EN RISC</t>
  </si>
  <si>
    <t>14S05692</t>
  </si>
  <si>
    <t>R5800587G</t>
  </si>
  <si>
    <t>OBLATAS SANTÍSIMO REDENTOR PROV CRI</t>
  </si>
  <si>
    <t>ANNEX I CONVENI MARC PROJECTE DONA I PROSTITUCIO</t>
  </si>
  <si>
    <t>48520</t>
  </si>
  <si>
    <t>14S05806</t>
  </si>
  <si>
    <t>ANNEX III PROJECTE DIR (DISPOSITIU INTEGRAL REINSE</t>
  </si>
  <si>
    <t>14S05884</t>
  </si>
  <si>
    <t>PROJECTE RAI "RECUPERACIÓ, APODERAMENT I INSERCIÓ</t>
  </si>
  <si>
    <t>14S05883</t>
  </si>
  <si>
    <t>R5800581J</t>
  </si>
  <si>
    <t>ADORATRICES ESCLAVAS STMO SACRAMENT(SICAR)</t>
  </si>
  <si>
    <t>14S05588</t>
  </si>
  <si>
    <t>G60017464</t>
  </si>
  <si>
    <t>FUNDACIO AMICS DE LA GENT GRAN</t>
  </si>
  <si>
    <t>SUPORT ACOMP EMOCIONAL I INCLUSIÓ SOCIAL PERS GRAN</t>
  </si>
  <si>
    <t>14S05487</t>
  </si>
  <si>
    <t>G64781123</t>
  </si>
  <si>
    <t>LA PROSPERITAT CULTURA EN ACCIO 2</t>
  </si>
  <si>
    <t>PROJECTE XARXA NOU BARRIS ACULL</t>
  </si>
  <si>
    <t>14S05319</t>
  </si>
  <si>
    <t>GESTIÓ CÍVICA CRAJ</t>
  </si>
  <si>
    <t>14S06001</t>
  </si>
  <si>
    <t>G83207712</t>
  </si>
  <si>
    <t>FUNDACION RAIS APOYO INTEGRACION SOCIOLAB</t>
  </si>
  <si>
    <t>CONVENI PER A L'EXECUCIO DEL PROJECTE HABITAT</t>
  </si>
  <si>
    <t>14S05447</t>
  </si>
  <si>
    <t>G64923188</t>
  </si>
  <si>
    <t>FEICAT - EMPR.INSERCIÓ CATALUNYA</t>
  </si>
  <si>
    <t>PROJ INSERCIO LABORAL PERSONES ESPECIALMENT VULNER</t>
  </si>
  <si>
    <t>15S04673</t>
  </si>
  <si>
    <t>P0800258F</t>
  </si>
  <si>
    <t>AREA METROPOLITANA DE BARCELONA</t>
  </si>
  <si>
    <t>TARGETA ROSA 2015 BENEFICIARIS 60-64 ANYS D'EDAT</t>
  </si>
  <si>
    <t>46410</t>
  </si>
  <si>
    <t>44111</t>
  </si>
  <si>
    <t>14S04766</t>
  </si>
  <si>
    <t>TARGETA ROSA 2014</t>
  </si>
  <si>
    <t>12S05955</t>
  </si>
  <si>
    <t>P5890009C</t>
  </si>
  <si>
    <t>AGENCIA DE SALUT PUBLICA DE BARCELO</t>
  </si>
  <si>
    <t>-INANÇAMENT I DESENVOLUPAMENT SALUT PÚBLICA CIUTAT</t>
  </si>
  <si>
    <t>46715</t>
  </si>
  <si>
    <t>31112</t>
  </si>
  <si>
    <t>PREVENCIÓ, SEGURETAT I MOBIL.</t>
  </si>
  <si>
    <t>15S04757</t>
  </si>
  <si>
    <t>Q0818003F</t>
  </si>
  <si>
    <t>UNIVERSITAT POLITECNICA DE CATALUNY</t>
  </si>
  <si>
    <t>CONVENI PRÀCTIQUES ACADÈMIQUES ADRIÀ SANJUAN</t>
  </si>
  <si>
    <t>13011</t>
  </si>
  <si>
    <t>15S04756</t>
  </si>
  <si>
    <t>S. PE.ADRIÀ</t>
  </si>
  <si>
    <t>14S06352</t>
  </si>
  <si>
    <t>G. Z.MIQUEL</t>
  </si>
  <si>
    <t>CONVENI PRACTIQUES ACADEMIQUES EXTERNES</t>
  </si>
  <si>
    <t>HÀBITAT URBÀ</t>
  </si>
  <si>
    <t>15011</t>
  </si>
  <si>
    <t>15013</t>
  </si>
  <si>
    <t>15S04779</t>
  </si>
  <si>
    <t>G61425526</t>
  </si>
  <si>
    <t>FUNDACIO NATURA</t>
  </si>
  <si>
    <t>CONVENI FUNDACIÓ NATURA BARCELONA COMPENSANATURA</t>
  </si>
  <si>
    <t>15143</t>
  </si>
  <si>
    <t>15S04710</t>
  </si>
  <si>
    <t>Q0875010A</t>
  </si>
  <si>
    <t>COL.OFIC. ARQUITECTOS DE CATAL</t>
  </si>
  <si>
    <t>CONVENI COAC XXXVIIIè CURSET JORNADES INTERV.PATRI</t>
  </si>
  <si>
    <t>15S04778</t>
  </si>
  <si>
    <t>G65708760</t>
  </si>
  <si>
    <t>ACCIONS 3E</t>
  </si>
  <si>
    <t>CONVENI ACCIONS 3E 22a EDICIÓ FICMA</t>
  </si>
  <si>
    <t>15S04821</t>
  </si>
  <si>
    <t>G63262570</t>
  </si>
  <si>
    <t>FUNDACIÓ PRIVADA I2CAT</t>
  </si>
  <si>
    <t>CONVENI I2CAT INTERNET I INNOVACIÓ A CATALUNYA</t>
  </si>
  <si>
    <t>15S04384</t>
  </si>
  <si>
    <t>Q5850017D</t>
  </si>
  <si>
    <t>UNIVERSITAT POMPEU FABRA</t>
  </si>
  <si>
    <t>CONVENI UPF ESTRATÈGIES URBANES I OPEN DATA</t>
  </si>
  <si>
    <t>15S04486</t>
  </si>
  <si>
    <t>G08508186</t>
  </si>
  <si>
    <t>FEDERACIO D'ASSOCIACIO VEINS BARCEL</t>
  </si>
  <si>
    <t>CONVENI FAVB PROCESSOS IMPLICACIÓ CIUTADANA</t>
  </si>
  <si>
    <t>15S04707</t>
  </si>
  <si>
    <t>CONVENI COAC EDICIÓ LLIBRE 16 PORTES DE COLLSEROLA</t>
  </si>
  <si>
    <t>14S06176</t>
  </si>
  <si>
    <t>46-3833564</t>
  </si>
  <si>
    <t>CITY PROTOCOL SOCIETY</t>
  </si>
  <si>
    <t>CONVENI CITY PROTOCOL SOCIETY DESENV.CITY PROTOCOL</t>
  </si>
  <si>
    <t>14S06986</t>
  </si>
  <si>
    <t>G66288424</t>
  </si>
  <si>
    <t>ASSOCIACIÓ BARCELONA CLÚSTER NÀUTIC</t>
  </si>
  <si>
    <t>CONVENI ASSOCIACÍO CLÚSTER NÀUTIC INICI ACTIVITAT</t>
  </si>
  <si>
    <t>15S04868</t>
  </si>
  <si>
    <t>B60432291</t>
  </si>
  <si>
    <t>ADVANCED MUSIC SL</t>
  </si>
  <si>
    <t>CONVENI SÓNAR</t>
  </si>
  <si>
    <t>15S04402</t>
  </si>
  <si>
    <t>G60643558</t>
  </si>
  <si>
    <t>FUNITEC, ENGINYERIA LA SALLE BONANO</t>
  </si>
  <si>
    <t>CONVENIS ESPECÍFICS FUNITEC (FEBRER-JULIOL 2015)</t>
  </si>
  <si>
    <t>14S07305</t>
  </si>
  <si>
    <t>S.O.JOSE ANTONIO</t>
  </si>
  <si>
    <t xml:space="preserve">CONVENI ESPECÍFIC FUNITEC </t>
  </si>
  <si>
    <t>14S07300</t>
  </si>
  <si>
    <t>G. F.NURIA</t>
  </si>
  <si>
    <t>14S07302</t>
  </si>
  <si>
    <t>C. A.MARINA</t>
  </si>
  <si>
    <t>14S07306</t>
  </si>
  <si>
    <t>O. S.MARIA BELÉN</t>
  </si>
  <si>
    <t>CONVENI ESPECÍFIC UPC</t>
  </si>
  <si>
    <t>14S07368</t>
  </si>
  <si>
    <t>J. A.PABLO</t>
  </si>
  <si>
    <t>14S07309</t>
  </si>
  <si>
    <t>T.M.JORDI</t>
  </si>
  <si>
    <t>14S07311</t>
  </si>
  <si>
    <t>N.CA.JOSEP</t>
  </si>
  <si>
    <t>14S07355</t>
  </si>
  <si>
    <t>E. H.RAMON</t>
  </si>
  <si>
    <t xml:space="preserve">CONVENI ESPECÍFIC UPC </t>
  </si>
  <si>
    <t>14S07307</t>
  </si>
  <si>
    <t>G. L.NATALIA</t>
  </si>
  <si>
    <t>CONVENI ESPECÍFIC FUNITEC</t>
  </si>
  <si>
    <t>14S07313</t>
  </si>
  <si>
    <t>P. PE.ENRIC</t>
  </si>
  <si>
    <t>14S07348</t>
  </si>
  <si>
    <t>A.P.PAULA</t>
  </si>
  <si>
    <t>14S07312</t>
  </si>
  <si>
    <t>G. S.XAVIER</t>
  </si>
  <si>
    <t>14S07350</t>
  </si>
  <si>
    <t>M. M.ENRIQUE MANUEL</t>
  </si>
  <si>
    <t>15S04387</t>
  </si>
  <si>
    <t>R. MI.KAREN-NURIA</t>
  </si>
  <si>
    <t>14S07310</t>
  </si>
  <si>
    <t>G. F.AANDREA</t>
  </si>
  <si>
    <t>14S07357</t>
  </si>
  <si>
    <t>D.  A.MANUEL</t>
  </si>
  <si>
    <t>14S07346</t>
  </si>
  <si>
    <t>G. GA.EVA</t>
  </si>
  <si>
    <t>15S04395</t>
  </si>
  <si>
    <t>P. F.CARLES</t>
  </si>
  <si>
    <t>14S07353</t>
  </si>
  <si>
    <t>M.L.TANIA</t>
  </si>
  <si>
    <t>14S07359</t>
  </si>
  <si>
    <t>SA. M.ANNA</t>
  </si>
  <si>
    <t>15S04391</t>
  </si>
  <si>
    <t>G. V.JOSEP</t>
  </si>
  <si>
    <t>14S07360</t>
  </si>
  <si>
    <t>A. C.MARC</t>
  </si>
  <si>
    <t>14S07365</t>
  </si>
  <si>
    <t>C. M.SERGIO</t>
  </si>
  <si>
    <t>15S04401</t>
  </si>
  <si>
    <t>V. B.ESTHER</t>
  </si>
  <si>
    <t>14S07301</t>
  </si>
  <si>
    <t>D. R.LLUÍS</t>
  </si>
  <si>
    <t>14S07303</t>
  </si>
  <si>
    <t>F. N.MIREIA ALBA</t>
  </si>
  <si>
    <t>15S04398</t>
  </si>
  <si>
    <t>M. S.DAVID RAIMUNDO</t>
  </si>
  <si>
    <t>14S07315</t>
  </si>
  <si>
    <t>CONVENIS ESPECÍFICS FUNITEC (GENER-JUNY 2015)</t>
  </si>
  <si>
    <t>14S07370</t>
  </si>
  <si>
    <t>14S05677</t>
  </si>
  <si>
    <t>S0811001G</t>
  </si>
  <si>
    <t>GENERALITAT DE CATALUNYA</t>
  </si>
  <si>
    <t>CONVENI GENERALITAT CAT-EXPOSICIÓ CATALUNYA MOTO</t>
  </si>
  <si>
    <t>14S05212</t>
  </si>
  <si>
    <t>G60437662</t>
  </si>
  <si>
    <t>ASSOCIACIÓ AMICS MUSEU C.N. DE BARCELONA</t>
  </si>
  <si>
    <t>CONVENI ASS. AMICS MUSEU CCNN - PROJECTE BIOBLITZ</t>
  </si>
  <si>
    <t>13S05895</t>
  </si>
  <si>
    <t>G62080569</t>
  </si>
  <si>
    <t>FUTUR SOSTENIBLE</t>
  </si>
  <si>
    <t>CONVENI FUTUR SOSTENIBLE - PROJECTE FABLAB</t>
  </si>
  <si>
    <t>14S05313</t>
  </si>
  <si>
    <t>G58804055</t>
  </si>
  <si>
    <t>ASSOCIACIO INSTITUT CATALA D'ORNITO</t>
  </si>
  <si>
    <t>CONVENI ELABORACIÓ ATLES OCELLS NIDIFICANTS DE BCN</t>
  </si>
  <si>
    <t>13S04114</t>
  </si>
  <si>
    <t>N9581058F</t>
  </si>
  <si>
    <t>ONU-HÀBITAT</t>
  </si>
  <si>
    <t>CONVENI ONU-HABITAT RESILIÈNCIA URBANA A BCN</t>
  </si>
  <si>
    <t>14S05230</t>
  </si>
  <si>
    <t>G66052820</t>
  </si>
  <si>
    <t>BARCELONA URBAN CLUSTER</t>
  </si>
  <si>
    <t>CONVENI BARCELONA URBAN CLUSTER - FRONT OFFICE</t>
  </si>
  <si>
    <t>14S05274</t>
  </si>
  <si>
    <t>G64222706</t>
  </si>
  <si>
    <t>FUNDACIO PRIVADA B_TEC</t>
  </si>
  <si>
    <t>CONVENI FUND.B_TEC-CAMPUS DIAGONAL BESÒS 2014-2015</t>
  </si>
  <si>
    <t>47930</t>
  </si>
  <si>
    <t>14S06063</t>
  </si>
  <si>
    <t>Q5850011G</t>
  </si>
  <si>
    <t xml:space="preserve">C.INVESTIGACIÓN ECOLÓGICA  FORESTALES </t>
  </si>
  <si>
    <t>CONVENI CREAF EN MATÈRIA DE PLANTES INVASORES</t>
  </si>
  <si>
    <t>17221</t>
  </si>
  <si>
    <t>08S08711</t>
  </si>
  <si>
    <t>GESTIO RECOLLIDA PNEUMATICA AMBIT "FORUM I ENTORNS</t>
  </si>
  <si>
    <t>46722</t>
  </si>
  <si>
    <t>16221</t>
  </si>
  <si>
    <t>14S06551</t>
  </si>
  <si>
    <t>P5800012F</t>
  </si>
  <si>
    <t>CONSELL COMARCAL DEL BARCELONES</t>
  </si>
  <si>
    <t>SEGONA ADDENDA CONVENI COL·LAB. MANTENIMENT RONDES</t>
  </si>
  <si>
    <t>46500</t>
  </si>
  <si>
    <t>15162</t>
  </si>
  <si>
    <t>ECONOMIA, EMPRESA I OCUP.</t>
  </si>
  <si>
    <t>CONVENI COOPERACIÓ EDUCATIVA</t>
  </si>
  <si>
    <t xml:space="preserve">CONVENI COOPERACIÓ EDUCATIVA </t>
  </si>
  <si>
    <t>15S04638</t>
  </si>
  <si>
    <t>G08887721</t>
  </si>
  <si>
    <t>FUNDACIO EMPRESA I CIENCIA</t>
  </si>
  <si>
    <t>15S04633</t>
  </si>
  <si>
    <t>15S04632</t>
  </si>
  <si>
    <t>15S04608</t>
  </si>
  <si>
    <t>15S04370</t>
  </si>
  <si>
    <t>T SLAURA</t>
  </si>
  <si>
    <t>BECA</t>
  </si>
  <si>
    <t>15S04373</t>
  </si>
  <si>
    <t>B. P.LAURA</t>
  </si>
  <si>
    <t>15S04374</t>
  </si>
  <si>
    <t>V. M.JUDIT</t>
  </si>
  <si>
    <t>15S04369</t>
  </si>
  <si>
    <t>C.T.IMANOL</t>
  </si>
  <si>
    <t>15S04372</t>
  </si>
  <si>
    <t>S. G.ADRIÁN</t>
  </si>
  <si>
    <t>14S00078</t>
  </si>
  <si>
    <t>N0031640F</t>
  </si>
  <si>
    <t>FUNDACION INSTITUTO EUROPEO DE ADMI</t>
  </si>
  <si>
    <t>CONVENI PLURIANNUAL EIPA</t>
  </si>
  <si>
    <t>15S04788</t>
  </si>
  <si>
    <t>G63009120</t>
  </si>
  <si>
    <t>ACCID - ASSOC CAT COMPT. I DIRECCIO</t>
  </si>
  <si>
    <t>CONVENI ACCID</t>
  </si>
  <si>
    <t>43333</t>
  </si>
  <si>
    <t>14S06054</t>
  </si>
  <si>
    <t>B66321316</t>
  </si>
  <si>
    <t>IMPACT HUB BARCELONA, S.L.</t>
  </si>
  <si>
    <t>CONVENI IMPACT HUB</t>
  </si>
  <si>
    <t>43311</t>
  </si>
  <si>
    <t>15S04521</t>
  </si>
  <si>
    <t>G64928245</t>
  </si>
  <si>
    <t>FUNDACIO CERCLE TEGNOLOGIC</t>
  </si>
  <si>
    <t>CONVENI CTECNO</t>
  </si>
  <si>
    <t>14S07246</t>
  </si>
  <si>
    <t>V08637225</t>
  </si>
  <si>
    <t>CONSELL DE GREMIS DE COMERÇ</t>
  </si>
  <si>
    <t>CONVENI CONSELL GREMIS</t>
  </si>
  <si>
    <t>43141</t>
  </si>
  <si>
    <t>15S04446</t>
  </si>
  <si>
    <t>CONVENI UPC ESPAI EMPRÈN</t>
  </si>
  <si>
    <t>14S06340</t>
  </si>
  <si>
    <t>F66245135</t>
  </si>
  <si>
    <t>FINAN3 SCCL</t>
  </si>
  <si>
    <t>CONVENI PLA D'ACCIÓ FINAN3</t>
  </si>
  <si>
    <t>15S04870</t>
  </si>
  <si>
    <t>G63660989</t>
  </si>
  <si>
    <t>ASSOC. EMPRESES I INSTITUC. 22@B</t>
  </si>
  <si>
    <t>CONVENI PLA D'ACCIÓ 22@BARCELONA</t>
  </si>
  <si>
    <t>15S04759</t>
  </si>
  <si>
    <t>B66361361</t>
  </si>
  <si>
    <t>STARTUPBOOTCAMP SPAIN 2014, S.L.</t>
  </si>
  <si>
    <t>ADDENDA CONVENI STARTUPBOOTCAMP</t>
  </si>
  <si>
    <t>15S04787</t>
  </si>
  <si>
    <t>G65760431</t>
  </si>
  <si>
    <t>FUNDACIÓN BARCELONA MOBILE WORLD CA</t>
  </si>
  <si>
    <t>CONVENI MOBILE WORLD CAPITAL FOUNDATION</t>
  </si>
  <si>
    <t>12S00048</t>
  </si>
  <si>
    <t>SUPORT CANDIDATURA BARCELONA MOBILE WORLD CAPITAL</t>
  </si>
  <si>
    <t>48559</t>
  </si>
  <si>
    <t>15S04635</t>
  </si>
  <si>
    <t>CONVENI COOPERACIÓ EDUCATIVA JUDIT VACA MARTÍNEZ</t>
  </si>
  <si>
    <t>15S04610</t>
  </si>
  <si>
    <t>CONVENI COOPERACIÓ EDUCATIVA LAURA TIRADO SERRANO</t>
  </si>
  <si>
    <t>CULTURA,CONEIX I CREAT.</t>
  </si>
  <si>
    <t>47950</t>
  </si>
  <si>
    <t>33011</t>
  </si>
  <si>
    <t>DTE C.VELLA</t>
  </si>
  <si>
    <t>15S04415</t>
  </si>
  <si>
    <t>Q5850029I</t>
  </si>
  <si>
    <t>BIBLIOTECA DE CATALUNYA</t>
  </si>
  <si>
    <t>CONVENI COL·LABORACIÓ LLEGIM AL JARDÍ</t>
  </si>
  <si>
    <t>48578</t>
  </si>
  <si>
    <t>92414</t>
  </si>
  <si>
    <t>15S04488</t>
  </si>
  <si>
    <t>V60815727</t>
  </si>
  <si>
    <t>COORDINADORA DE CORALS DEL RAVAL</t>
  </si>
  <si>
    <t>CONVENI COL·LABORACIÓ COORDINAD. CORALS DEL RAVAL</t>
  </si>
  <si>
    <t>23281</t>
  </si>
  <si>
    <t>15S04473</t>
  </si>
  <si>
    <t>G61299079</t>
  </si>
  <si>
    <t>ASSOC.INSTITUT PROMOCIO CULTURA CAT</t>
  </si>
  <si>
    <t>CONVENI PROMOCIÓ CULTURA POPULAR TRADICIONAL</t>
  </si>
  <si>
    <t>15S04434</t>
  </si>
  <si>
    <t>G63080014</t>
  </si>
  <si>
    <t>FUNDACIO PRIVADA TALLER DE MUS</t>
  </si>
  <si>
    <t>CONVENI COL·LABORACIÓ TALLER DE MÚSICS</t>
  </si>
  <si>
    <t>48591</t>
  </si>
  <si>
    <t>33411</t>
  </si>
  <si>
    <t>15S04752</t>
  </si>
  <si>
    <t>G58899964</t>
  </si>
  <si>
    <t xml:space="preserve">ASSOC.COOR.COLLES GEGANTS BESTIARI C.VELLA </t>
  </si>
  <si>
    <t>CONVENI COL·LABORACIÓ GEGANTS I BESTIARI CIUTAT V.</t>
  </si>
  <si>
    <t>48595</t>
  </si>
  <si>
    <t>33811</t>
  </si>
  <si>
    <t>15S04867</t>
  </si>
  <si>
    <t>CONVENI DE COL·LABORACIÓ EL LLOC DE LA DONA</t>
  </si>
  <si>
    <t>48589</t>
  </si>
  <si>
    <t>15S04501</t>
  </si>
  <si>
    <t>G61779088</t>
  </si>
  <si>
    <t>FUNDACIO PRIVADA CATALANA COMTAL</t>
  </si>
  <si>
    <t>CONVENI D'INSERCIÓ SOCIO-LABORAL DE JOVES</t>
  </si>
  <si>
    <t>15S04476</t>
  </si>
  <si>
    <t>G63383863</t>
  </si>
  <si>
    <t>FEDERAC.ASSOC.COMERÇ I ENTITATS RAV</t>
  </si>
  <si>
    <t>CONVENI COL·LAB. EIX COMERCIAL DEL RAVAL</t>
  </si>
  <si>
    <t>48596</t>
  </si>
  <si>
    <t>43341</t>
  </si>
  <si>
    <t>15S04777</t>
  </si>
  <si>
    <t>G64031958</t>
  </si>
  <si>
    <t>ASS CULTURAL I SOCIAL L'EM I JPC</t>
  </si>
  <si>
    <t>CONVENI DE COL·LABORACIÓ ENS RAVAL'EM</t>
  </si>
  <si>
    <t>48593</t>
  </si>
  <si>
    <t>14S06786</t>
  </si>
  <si>
    <t>G66004441</t>
  </si>
  <si>
    <t>ASS CULTURAL CASA DE LA BARCELONETA</t>
  </si>
  <si>
    <t>CONVENI GESTIÓ CÍVICA CASA DE LA BARCELONETA</t>
  </si>
  <si>
    <t>92416</t>
  </si>
  <si>
    <t>14S06476</t>
  </si>
  <si>
    <t>G65822595</t>
  </si>
  <si>
    <t>FED. CASC ANTIC GESTIÓ COMUNITÀRIA</t>
  </si>
  <si>
    <t>CONVENI GESTIÓ CÍVICA POU DE LA FIGUERA</t>
  </si>
  <si>
    <t>15S04310</t>
  </si>
  <si>
    <t xml:space="preserve">CONVENI COOPERACIÓ EDUCATIVA UPC </t>
  </si>
  <si>
    <t>14S06515</t>
  </si>
  <si>
    <t>F. L.CRISTINA</t>
  </si>
  <si>
    <t>CONVENI COOPERACIÓ EDUCATIVA UPC ALUMNE</t>
  </si>
  <si>
    <t>15S04334</t>
  </si>
  <si>
    <t>14S06060</t>
  </si>
  <si>
    <t>S. E.EULALIA</t>
  </si>
  <si>
    <t>14S06579</t>
  </si>
  <si>
    <t>C. N.MARIA TERESA</t>
  </si>
  <si>
    <t>CONVENI COOPERACIÓ EDUCATIVA FUAB ESAGED</t>
  </si>
  <si>
    <t>14S06640</t>
  </si>
  <si>
    <t>B.I.JOAN</t>
  </si>
  <si>
    <t>CONVENI COOPERACIÓ EDUCATIVA UB JOAN BOIX</t>
  </si>
  <si>
    <t>14S06056</t>
  </si>
  <si>
    <t>P. P.MONTSERRAT</t>
  </si>
  <si>
    <t>14S06637</t>
  </si>
  <si>
    <t>A.M.MARINA</t>
  </si>
  <si>
    <t>CONVENI COOPERACIÓ EDUCATIVA UB MARINA ALCALA</t>
  </si>
  <si>
    <t>14S06642</t>
  </si>
  <si>
    <t>J. B.MARA</t>
  </si>
  <si>
    <t>CONVENI COOPERACIÓ EDUCATIVA UPC</t>
  </si>
  <si>
    <t>14S06518</t>
  </si>
  <si>
    <t>P0800000B</t>
  </si>
  <si>
    <t>DIPUTACIO DE BARCELONA</t>
  </si>
  <si>
    <t>CONVENI BIBLIOTECA FRANCESCA BONNEMAISON</t>
  </si>
  <si>
    <t>46101</t>
  </si>
  <si>
    <t>DTE EIXAMPLE</t>
  </si>
  <si>
    <t>15S04332</t>
  </si>
  <si>
    <t>A. N.LAIA</t>
  </si>
  <si>
    <t>CONVENI ESTUDIANT UPC L</t>
  </si>
  <si>
    <t>14S05579</t>
  </si>
  <si>
    <t>G58550997</t>
  </si>
  <si>
    <t>A.V. DRETA EIXAMPLE</t>
  </si>
  <si>
    <t>CONVENI AVV DRETA EIXAMPLE</t>
  </si>
  <si>
    <t>14S05358</t>
  </si>
  <si>
    <t>G60511847</t>
  </si>
  <si>
    <t>ASSOCIACIÓ  COMERCIANTS   COR EIXAMPLE</t>
  </si>
  <si>
    <t>CONVENI ASS.COMERCIANTS COR EIXAMPLE</t>
  </si>
  <si>
    <t>14S05070</t>
  </si>
  <si>
    <t>G61001384</t>
  </si>
  <si>
    <t>ASSOC. VEINS I VEINES FORT-PIENC</t>
  </si>
  <si>
    <t>CONVENI AAVV FORT PIENC 2014-2015</t>
  </si>
  <si>
    <t>14S05237</t>
  </si>
  <si>
    <t>G08947558</t>
  </si>
  <si>
    <t>ASSOC. VEINS I VEINES ESQUERRA EIXA</t>
  </si>
  <si>
    <t>CONVENI AAVV ESQUERRA DE L'EIXAMPLE</t>
  </si>
  <si>
    <t>14S05073</t>
  </si>
  <si>
    <t>G58070723</t>
  </si>
  <si>
    <t>AA.VV. SAGRADA FAMILIA</t>
  </si>
  <si>
    <t>CONVENI AAVV SAGRADA FAMÍLIA 2014-15</t>
  </si>
  <si>
    <t>14S05236</t>
  </si>
  <si>
    <t>G58145178</t>
  </si>
  <si>
    <t>ASSOC.VEINS BARRI S. ANTONIDE BARCE</t>
  </si>
  <si>
    <t>CONVENI AV SANT ANTONI</t>
  </si>
  <si>
    <t>14S05224</t>
  </si>
  <si>
    <t>G63739494</t>
  </si>
  <si>
    <t>ASSOC CAMI AMIC</t>
  </si>
  <si>
    <t>CONVENI CAMI AMIC PARC JOAN MIRÓ</t>
  </si>
  <si>
    <t>14S05223</t>
  </si>
  <si>
    <t>CONVENI PLA COMUNITARI SAGRADA FAMÍLIA</t>
  </si>
  <si>
    <t>14S05256</t>
  </si>
  <si>
    <t>G66160763</t>
  </si>
  <si>
    <t>ASS.XARXA DOS DEU MILLORA BARRI SAG</t>
  </si>
  <si>
    <t>CONVENI ESPAI 210 DE LA SAG.FAMILIA</t>
  </si>
  <si>
    <t>14S06173</t>
  </si>
  <si>
    <t>C. C.CARMINA</t>
  </si>
  <si>
    <t>CONVENI ESTUDIANT PRÀCTIQUES ARXIU DTE</t>
  </si>
  <si>
    <t>14S06565</t>
  </si>
  <si>
    <t>S.E.ALBERT</t>
  </si>
  <si>
    <t xml:space="preserve">ESTUDIANT PRACTIQUES UPC  </t>
  </si>
  <si>
    <t>14S06566</t>
  </si>
  <si>
    <t>B. C.CLARA</t>
  </si>
  <si>
    <t>14S06563</t>
  </si>
  <si>
    <t>A. V.ANNA</t>
  </si>
  <si>
    <t>DTE SANTS-MONTJUÏC</t>
  </si>
  <si>
    <t>14S06430</t>
  </si>
  <si>
    <t>G.E.BORJA</t>
  </si>
  <si>
    <t>CONVENI ESTUDIANT PRÀCTIQUES FUOC</t>
  </si>
  <si>
    <t xml:space="preserve">DTE LES CORTS </t>
  </si>
  <si>
    <t>14S06428</t>
  </si>
  <si>
    <t>N. C.TANIA</t>
  </si>
  <si>
    <t>CONVENI 1 ESTUDIANT EN PRÀCTIQUES UB TURISME</t>
  </si>
  <si>
    <t>14S06424</t>
  </si>
  <si>
    <t>O. G.CRISTINA MARIA</t>
  </si>
  <si>
    <t>CONVENI 1 ESTUDIANT EN PRÀCTIQUES UB DRET</t>
  </si>
  <si>
    <t>15S04435</t>
  </si>
  <si>
    <t>R. Á.ASUNCION ÁNGELES</t>
  </si>
  <si>
    <t>CONVENI 1 ESTUDIANT EN PRÀCTIQUES UAB</t>
  </si>
  <si>
    <t>92031</t>
  </si>
  <si>
    <t>14S05732</t>
  </si>
  <si>
    <t>S. V.MARC</t>
  </si>
  <si>
    <t>CONVENI 1 ESTUDIANT EN PRÀCTIQUES UPC</t>
  </si>
  <si>
    <t>15344</t>
  </si>
  <si>
    <t>14S05500</t>
  </si>
  <si>
    <t>V58329178</t>
  </si>
  <si>
    <t>SOCIETAT CORAL L'ESPIGA DE LES CORT</t>
  </si>
  <si>
    <t>CONVENI EXECUCIÓ PROJECTE CULTURAL SOCIAL I LLEURE</t>
  </si>
  <si>
    <t>48901</t>
  </si>
  <si>
    <t>DTE SARRIÀ-S.GERV.</t>
  </si>
  <si>
    <t>14S06549</t>
  </si>
  <si>
    <t>G64509987</t>
  </si>
  <si>
    <t>ASSOCIACIó CULTURAL CASA ORLANDAI</t>
  </si>
  <si>
    <t>CONVENI GESTIÓ CÍVICA CENTRE CÍVIC CASA ORLANDAI</t>
  </si>
  <si>
    <t>48998</t>
  </si>
  <si>
    <t>33711</t>
  </si>
  <si>
    <t>15S04602</t>
  </si>
  <si>
    <t>G61599452</t>
  </si>
  <si>
    <t>ASSO PROPIETARIS I VEINS DE CAN REC</t>
  </si>
  <si>
    <t>CONVENI APARCAMENT LES PLANES</t>
  </si>
  <si>
    <t>15S04603</t>
  </si>
  <si>
    <t>G61127858</t>
  </si>
  <si>
    <t>AS. PROPIET. STA MARIA VALLVID</t>
  </si>
  <si>
    <t>15S04601</t>
  </si>
  <si>
    <t>G58943671</t>
  </si>
  <si>
    <t>AAVV I PROP MAS GUIMBAU-CAN CASTELL</t>
  </si>
  <si>
    <t>14S06332</t>
  </si>
  <si>
    <t>C. LL.CLAUDIA-PATRICIA</t>
  </si>
  <si>
    <t>CONVENI ESPECIFIC COOP.EDUC.ESTUDIANT U.B.DRET</t>
  </si>
  <si>
    <t>15S04248</t>
  </si>
  <si>
    <t>T. B.JORGE</t>
  </si>
  <si>
    <t xml:space="preserve">CONVENI COOP.EDUCATIVA UNIVERSITAT BCN </t>
  </si>
  <si>
    <t>DTE GRÀCIA</t>
  </si>
  <si>
    <t>14S06177</t>
  </si>
  <si>
    <t>G65508228</t>
  </si>
  <si>
    <t>ASSOCIACIÓ D'ENTITATS CARDENER</t>
  </si>
  <si>
    <t>GESTIÓ EQUIPAMENT MPAL. CASAL BARRI CARDENER</t>
  </si>
  <si>
    <t>14S06526</t>
  </si>
  <si>
    <t>G58040775</t>
  </si>
  <si>
    <t>LLUISOS DE GRACIA BARCELONA</t>
  </si>
  <si>
    <t>PROMOCIÓ D'ACTIVITATS CULTURALS I PARTICIPATIVES</t>
  </si>
  <si>
    <t>14S06953</t>
  </si>
  <si>
    <t>G60573219</t>
  </si>
  <si>
    <t>TALLER D'HISTORIA DE GRACIA CENTRED' ESTUDIS</t>
  </si>
  <si>
    <t>GESTIÓ CÍVICA FINCA SANSALVADOR I REF. PL.DIAMANT</t>
  </si>
  <si>
    <t>14S06956</t>
  </si>
  <si>
    <t>G63100366</t>
  </si>
  <si>
    <t>COORDINADORA DE COLLES DE CULTURA GRÀCIA</t>
  </si>
  <si>
    <t>GESTIÓ CÍVICA CENTRE CULTURAL LA VIOLETA</t>
  </si>
  <si>
    <t>14S05341</t>
  </si>
  <si>
    <t>G61137642</t>
  </si>
  <si>
    <t>ASSOCIACIO GRACIA TERRITORI SONOR</t>
  </si>
  <si>
    <t>GRÀCIA TERRITORI SONOR: PROJECTE D'ACTIVITATS 2014</t>
  </si>
  <si>
    <t>14S05610</t>
  </si>
  <si>
    <t>G08534984</t>
  </si>
  <si>
    <t>CERCLE CATOLIC DE GRACIA</t>
  </si>
  <si>
    <t>14S05340</t>
  </si>
  <si>
    <t>G61307229</t>
  </si>
  <si>
    <t>CASTELLERS DE LA VILA DE GRACIA</t>
  </si>
  <si>
    <t>14S05687</t>
  </si>
  <si>
    <t>G58014481</t>
  </si>
  <si>
    <t>ORFEO GRACIENC DE BARCELONA</t>
  </si>
  <si>
    <t>14S05128</t>
  </si>
  <si>
    <t>G08713273</t>
  </si>
  <si>
    <t>CENTRE MORAL INSTRUCTIU DE GRà</t>
  </si>
  <si>
    <t>14S05452</t>
  </si>
  <si>
    <t>G58037862</t>
  </si>
  <si>
    <t>SOCIETAT CATALANA D EDUCACIO AMBIEN</t>
  </si>
  <si>
    <t>GESTIÓ CÍVICA EQUIPAMENT AULA AMBIENT. BOSC TURULL</t>
  </si>
  <si>
    <t>12S04280</t>
  </si>
  <si>
    <t>G59120444</t>
  </si>
  <si>
    <t>ASSOC.CULT.TRADICIO MUSICAL TRAM</t>
  </si>
  <si>
    <t>GESTIÓ CÍVICA EQUIPAMENT MPAL. CENTRE L'ARTESÀ</t>
  </si>
  <si>
    <t>14S05229</t>
  </si>
  <si>
    <t>G64921182</t>
  </si>
  <si>
    <t>FUNDACIO PRIVADA FESTA MAJOR DEGRÀCIA</t>
  </si>
  <si>
    <t>DTE HORTA-GUIN.</t>
  </si>
  <si>
    <t>15S04352</t>
  </si>
  <si>
    <t>G. S.MARC</t>
  </si>
  <si>
    <t>CONVENI COOPERACIÓ EDUCATIVA MARC GARRIGA</t>
  </si>
  <si>
    <t>14S05889</t>
  </si>
  <si>
    <t>G. V.XAVIER</t>
  </si>
  <si>
    <t>CONVENI EDUCATIU XAVIER GUMÀ VENTAYOL</t>
  </si>
  <si>
    <t>15S00019</t>
  </si>
  <si>
    <t>G64884489</t>
  </si>
  <si>
    <t>CASAL DEL LA FONT DEN FARGUES</t>
  </si>
  <si>
    <t>CONVENI ASSOCIACIÓ "CASAL DE LA FONT D'EN FARGUES"</t>
  </si>
  <si>
    <t>48558</t>
  </si>
  <si>
    <t>15S04494</t>
  </si>
  <si>
    <t>G62856687</t>
  </si>
  <si>
    <t>CLUB UNION DEPORTIVO HEBRON TAXONER</t>
  </si>
  <si>
    <t>DÈFICIT EXPLOTACIÓ CONCESSIÓ C.F.V.HEBRÓN I RUGBI</t>
  </si>
  <si>
    <t>34112</t>
  </si>
  <si>
    <t>13S04202</t>
  </si>
  <si>
    <t>G58199787</t>
  </si>
  <si>
    <t>UNIÓ EXCURSIONISTA CATAL.D'HORTA</t>
  </si>
  <si>
    <t>CONVENI PROMOCIÓ CROS URBÀ TRES TURONS</t>
  </si>
  <si>
    <t>13S05828</t>
  </si>
  <si>
    <t>G63109532</t>
  </si>
  <si>
    <t>ASSOCIACIO CARMEL AMUNT</t>
  </si>
  <si>
    <t>CONVENI COLABORACIÓ PLA DINAMITZACIÓ COMUNITARI</t>
  </si>
  <si>
    <t>14S05753</t>
  </si>
  <si>
    <t>G59168641</t>
  </si>
  <si>
    <t>CONSELL JOVENTUT DTE. VIIHORTA-GUIN</t>
  </si>
  <si>
    <t>CONVENI CONSELL DE LA JOVENTUT 2014-2015</t>
  </si>
  <si>
    <t>48522</t>
  </si>
  <si>
    <t>23221</t>
  </si>
  <si>
    <t>DTE NOU BARRIS</t>
  </si>
  <si>
    <t>15S04872</t>
  </si>
  <si>
    <t>CONVENI GESTIÓ CÍVICA ACT. ESPORTIVES POLIES.VALLD</t>
  </si>
  <si>
    <t>14S07042</t>
  </si>
  <si>
    <t>G58111535</t>
  </si>
  <si>
    <t>FUNDACIO ENGRUNES</t>
  </si>
  <si>
    <t>CONVENI FUNDACIO PRIVADA ENGRUNES</t>
  </si>
  <si>
    <t>93314</t>
  </si>
  <si>
    <t>15S04510</t>
  </si>
  <si>
    <t>G63240048</t>
  </si>
  <si>
    <t>ASSOC.JUVENIL SOCIOC.ROKET PROJECT</t>
  </si>
  <si>
    <t>CONVENI GESTIÓ CÍVICA ACTIVITATS C. JOVES ROQUETES</t>
  </si>
  <si>
    <t>23212</t>
  </si>
  <si>
    <t>15S04529</t>
  </si>
  <si>
    <t>G60336559</t>
  </si>
  <si>
    <t>ASSOC. JUVENIL SOCIO-CULT. PROSPERI</t>
  </si>
  <si>
    <t>CONVENI GESTIÓ CÍVICA ACTIVITATS C. JOVES PROSPERI</t>
  </si>
  <si>
    <t>14S05413</t>
  </si>
  <si>
    <t>CONSORCI DEL PARC NATURAL  COLLSEROLA</t>
  </si>
  <si>
    <t>CONVENI COL.LABORACIÓ CONSORCI PARC COLLSEROLA</t>
  </si>
  <si>
    <t>15345</t>
  </si>
  <si>
    <t>DTE S. ANDREU</t>
  </si>
  <si>
    <t>15S04367</t>
  </si>
  <si>
    <t>G58301466</t>
  </si>
  <si>
    <t>SOCIETAT CULTURAL I ESPORTIVALA LIRA</t>
  </si>
  <si>
    <t>CONVENI GESTIO CORRESPONSABLE EDIF.C/COROLEU 15</t>
  </si>
  <si>
    <t>14S05684</t>
  </si>
  <si>
    <t>G64770845</t>
  </si>
  <si>
    <t>L' HARMONIA, COORD. D'ASSOC S. A. PALOMAR</t>
  </si>
  <si>
    <t>CONVENI PROJECTE DE CASAL DE BARRI DE SANT ANDREU</t>
  </si>
  <si>
    <t>15S04864</t>
  </si>
  <si>
    <t>G59546556</t>
  </si>
  <si>
    <t>FUNDACIO PRIVADA TRINIJOVE</t>
  </si>
  <si>
    <t>ACOMPANYAMENT A L'AUTOOCUPACIÓ I CREACIÓ D'EMPRESE</t>
  </si>
  <si>
    <t>14S06106</t>
  </si>
  <si>
    <t>CONVENI COOPERACIÓ EDUCATIVA  AL DEP.JURIDIC</t>
  </si>
  <si>
    <t>DTE S.MARTÍ</t>
  </si>
  <si>
    <t>15S04400</t>
  </si>
  <si>
    <t>G65024549</t>
  </si>
  <si>
    <t>ASSOC.DE L'IMATGERIA FESTIVA POBLEN</t>
  </si>
  <si>
    <t>GESTIO CENTRE IMATGERIA FESTIVA</t>
  </si>
  <si>
    <t>48542</t>
  </si>
  <si>
    <t>15S04478</t>
  </si>
  <si>
    <t>G65217093</t>
  </si>
  <si>
    <t>ASSOC. ENXARXA. PLA COM. BESÒS-</t>
  </si>
  <si>
    <t>GESTIÓ CASAL DE BARRI BESOS</t>
  </si>
  <si>
    <t>15S04393</t>
  </si>
  <si>
    <t>G58248691</t>
  </si>
  <si>
    <t>ASSOC. CULT.RECR. LA PALMERA</t>
  </si>
  <si>
    <t>GESTIO CASAL DE BARRI LA PALMERA</t>
  </si>
  <si>
    <t>48532</t>
  </si>
  <si>
    <t>15S04390</t>
  </si>
  <si>
    <t>G58558479</t>
  </si>
  <si>
    <t>ASOC.VECINOS DIAGONAL MAR DEBCN.</t>
  </si>
  <si>
    <t>GESTIO CASAL DE BARRI DIAGONAL MAR</t>
  </si>
  <si>
    <t>48506</t>
  </si>
  <si>
    <t>15S04399</t>
  </si>
  <si>
    <t>G65543209</t>
  </si>
  <si>
    <t>ASS. CULTURAL I SOCIAL BAC DE RODA</t>
  </si>
  <si>
    <t>GESTIO CASAL DE BARRI BAC DE RODA</t>
  </si>
  <si>
    <t>48541</t>
  </si>
  <si>
    <t>15S04394</t>
  </si>
  <si>
    <t>G58293150</t>
  </si>
  <si>
    <t>FEDERACIO ENTITATS CLOT I CAMP DE L</t>
  </si>
  <si>
    <t>GESTIO ESPAI ANTONI MIRO PERIS</t>
  </si>
  <si>
    <t>48533</t>
  </si>
  <si>
    <t>15S04477</t>
  </si>
  <si>
    <t>G08939670</t>
  </si>
  <si>
    <t>ASOC.VECINOS LA VERNEDA ALTA DE BAR</t>
  </si>
  <si>
    <t>GESTIO CASAL DE BARRI VERNEDA</t>
  </si>
  <si>
    <t>48600</t>
  </si>
  <si>
    <t>15S04392</t>
  </si>
  <si>
    <t>G58315672</t>
  </si>
  <si>
    <t>ASSO.CULTURAL RECRE.LA PAU DE BARCE</t>
  </si>
  <si>
    <t>GESTIO CASAL DE BARRI LA PAU</t>
  </si>
  <si>
    <t>48531</t>
  </si>
  <si>
    <t>15S04396</t>
  </si>
  <si>
    <t>V59346866</t>
  </si>
  <si>
    <t>COORDINADORA D'ENTITATS POBLENOU</t>
  </si>
  <si>
    <t>GESTIO CASAL DE BARRI POBLENOU</t>
  </si>
  <si>
    <t>48538</t>
  </si>
  <si>
    <t>15S04818</t>
  </si>
  <si>
    <t>G59543074</t>
  </si>
  <si>
    <t>ARXIU HISTÒRIC DEL POBLENOU</t>
  </si>
  <si>
    <t>CONVENI PROJECTE CULTURAL TORRE DE LES AIGUES</t>
  </si>
  <si>
    <t>12S05909</t>
  </si>
  <si>
    <t>CONVENI DE GESTIÓ CÍVICA C. CULTURAL LA FARINERA</t>
  </si>
  <si>
    <t>I. BARCELONA ESPORTS</t>
  </si>
  <si>
    <t>B58985391</t>
  </si>
  <si>
    <t>SEVEN MARKETING ON SPORT &amp; LEISURE SL</t>
  </si>
  <si>
    <t>BARCELONA EXTREME</t>
  </si>
  <si>
    <t>SI</t>
  </si>
  <si>
    <t>NO</t>
  </si>
  <si>
    <t>G59718247</t>
  </si>
  <si>
    <t>SANTA ROSA DE LIMA</t>
  </si>
  <si>
    <t xml:space="preserve">COMPROMISSOS AMB LA CIUTAT </t>
  </si>
  <si>
    <t>I.CULTURA</t>
  </si>
  <si>
    <t>C150000006</t>
  </si>
  <si>
    <t>G65671059</t>
  </si>
  <si>
    <t>FEDERACIO DELTRES TOMBS DE SANT ANT</t>
  </si>
  <si>
    <t>CONVENI LA CAVALCADA DELS TRES TOMBS 24 GENER 2015</t>
  </si>
  <si>
    <t>48099</t>
  </si>
  <si>
    <t>C150000250</t>
  </si>
  <si>
    <t>G43549195</t>
  </si>
  <si>
    <t>FUNDACIO PRIVADA APEL.LES FENOSA</t>
  </si>
  <si>
    <t>ADDENDA 2015 AL CONV.MARC ICUB -FP APEL·LES FENOSA</t>
  </si>
  <si>
    <t>45207</t>
  </si>
  <si>
    <t>I.M.DISCAPACITATS</t>
  </si>
  <si>
    <t>G60184348</t>
  </si>
  <si>
    <t>FUNDACIÓ PRIVADA DAU</t>
  </si>
  <si>
    <t>MODEL INNOVADOR EN LA PROMOCIÓ LABORAL I QUALIFICACIÓ PROFESSIONAL EN PERSONES AMB TMG</t>
  </si>
  <si>
    <t>FUNDACIÓ PRIVADA AUDITORI I ORQUESTRA</t>
  </si>
  <si>
    <t>PROGRAMA "APROPA CULTURA"</t>
  </si>
  <si>
    <t>I.M.EDUCACIÓ BARCELONA</t>
  </si>
  <si>
    <t>60 BEQUES ESTUDIANTS</t>
  </si>
  <si>
    <t>BEQUES ALUMNES CFGS PRACTIQUES EB</t>
  </si>
  <si>
    <t>13 BEQUES PRACTIQUES ESTUDIANTS</t>
  </si>
  <si>
    <t>CONVENI PRACTIQUES IMEB I U.RAMON LLULL 2014-2015</t>
  </si>
  <si>
    <t>G59052993</t>
  </si>
  <si>
    <t>FUNDACIO PRO ESCOLA DE MUSICA GUINE</t>
  </si>
  <si>
    <t>GESTIO EMM NOU BARRIS CENTRE-SUD ANY 2015</t>
  </si>
  <si>
    <t>G60073186</t>
  </si>
  <si>
    <t>L'ARC TALLER DE MUSICA F.P.</t>
  </si>
  <si>
    <t>GESTIO ESCOLA DE MUSICA CAN PONSIC 2015</t>
  </si>
  <si>
    <t>I.M.HISENDA</t>
  </si>
  <si>
    <t>H150000035</t>
  </si>
  <si>
    <t>3 BEQUES PRACTIQUES ESTUDIANTS</t>
  </si>
  <si>
    <t>CONVENI PRÀCTIQUES ESTUDIANTS</t>
  </si>
  <si>
    <t>I.M.INFORMÀTICA</t>
  </si>
  <si>
    <t>T0210 2014 24</t>
  </si>
  <si>
    <t>G55506315</t>
  </si>
  <si>
    <t>FUNDACIÓ CESICAT</t>
  </si>
  <si>
    <t xml:space="preserve"> PLA DE SEGURETAT  INFORMACIÓ TIC EN L'AJ. BARCELONA</t>
  </si>
  <si>
    <t>T0210 2014 26</t>
  </si>
  <si>
    <t>A60453271</t>
  </si>
  <si>
    <t>BARCELONA REGIONAL AMDUI, SA</t>
  </si>
  <si>
    <t>SUPORT I COOR.ACTIVITATS. TECN  TELECOMUNICACIONS A BCN</t>
  </si>
  <si>
    <t>T0210 2014 30</t>
  </si>
  <si>
    <t>Q9350003A</t>
  </si>
  <si>
    <t>UNIVERSITAT ROVIRA I VIRGILI</t>
  </si>
  <si>
    <t>PROMOCIÓ . CIÈNCIES I . TECNOLOGIA .PROGRAMA STEM BCN</t>
  </si>
  <si>
    <t>T0217 2015 9</t>
  </si>
  <si>
    <t>FUNDACIÓ UNIVERSITAT I TECNOLOGIA LA SALLE</t>
  </si>
  <si>
    <t xml:space="preserve">AJUT FONS BEQUES - FUNITEC </t>
  </si>
  <si>
    <t>T0210 2015 3</t>
  </si>
  <si>
    <t>12 BEQUES PRACTIQUES ESTUDIANTS</t>
  </si>
  <si>
    <t xml:space="preserve">BECARI UPC </t>
  </si>
  <si>
    <t>T0210 2015 13</t>
  </si>
  <si>
    <t xml:space="preserve">BECARI FUNITEC </t>
  </si>
  <si>
    <t>T0217 2015 15</t>
  </si>
  <si>
    <t>UNIVERSITAT POLITÈCNICA DE CATALUNYA</t>
  </si>
  <si>
    <t xml:space="preserve">AJUT GESTIÓ I COORD. PROGRAMA PRÀCTIQUES UPC </t>
  </si>
  <si>
    <t>T0210 2015 17</t>
  </si>
  <si>
    <t>8 BEQUES PRACTIQUES ESTUDIANTS</t>
  </si>
  <si>
    <t>T0217 2015 39</t>
  </si>
  <si>
    <t>AJUT GESTIÓ I COORD. PROGRAMA PRÀCTIQUES UPC</t>
  </si>
  <si>
    <t>I.M.MERCATS BARCELONA</t>
  </si>
  <si>
    <t>1578/14</t>
  </si>
  <si>
    <t>G08518466</t>
  </si>
  <si>
    <t>GREMI DE MAJORISTES DEL PEIX MERCABARNA</t>
  </si>
  <si>
    <t>CONVENI AMB EL GREMI DE MAJORISTES DEL PEIX</t>
  </si>
  <si>
    <t>489.01</t>
  </si>
  <si>
    <t>282/15</t>
  </si>
  <si>
    <t>G58196106</t>
  </si>
  <si>
    <t>AAVV MERCAT SANT ANDREU</t>
  </si>
  <si>
    <t>SUBVENCIÓ DESPESES GENERALS AAVV MERCAT S. ANDREU</t>
  </si>
  <si>
    <t>489.65</t>
  </si>
  <si>
    <t>281/15</t>
  </si>
  <si>
    <t>G58174947</t>
  </si>
  <si>
    <t>AAVV MERCAT FELIP II</t>
  </si>
  <si>
    <t>SUBVENCIÓ DESPESES GENERALS AAVV MERCAT FELIP II</t>
  </si>
  <si>
    <t>319/15</t>
  </si>
  <si>
    <t>G58007808</t>
  </si>
  <si>
    <t>AAVV MERCAT GUINARDÓ</t>
  </si>
  <si>
    <t>SUBVENCIÓ IL.LUMINACIÓ NADAL 2015 AAVV</t>
  </si>
  <si>
    <t>320/15</t>
  </si>
  <si>
    <t>G08991069</t>
  </si>
  <si>
    <t>AAVV MERCAT D'HORTA</t>
  </si>
  <si>
    <t>SUBVENCIÓ DESPESES GENERALS AAVV HORTA</t>
  </si>
  <si>
    <t>336/15</t>
  </si>
  <si>
    <t>G58251752</t>
  </si>
  <si>
    <t>AAVV MERCAT TRES TORRES</t>
  </si>
  <si>
    <t>SUBVENCIÓ IL.LUMINACIÓ NADAL AAVV TRES TORRES</t>
  </si>
  <si>
    <t>335/15</t>
  </si>
  <si>
    <t>SUBVENCIÓ FESTA MAJOR BARRI AAVV TRES TORRES</t>
  </si>
  <si>
    <t>338/15</t>
  </si>
  <si>
    <t>G58168402</t>
  </si>
  <si>
    <t>AAVV MERCAT VALL D'HEBRON</t>
  </si>
  <si>
    <t>SUBVENCIÓ REPARTIMENT DOMICILI AAVV MERCAT V. HEBRON</t>
  </si>
  <si>
    <t>337/15</t>
  </si>
  <si>
    <t>SUBVENCIÓ ACTIVITAT AULA GASTRONÒMICA VALL D'HEBRON</t>
  </si>
  <si>
    <t>438/15</t>
  </si>
  <si>
    <t>G58246984</t>
  </si>
  <si>
    <t>AAVV MERCAT MERCÈ</t>
  </si>
  <si>
    <t>SUBVENCIÓ DESPESES GENERALS AAVV MERCÈ</t>
  </si>
  <si>
    <t>410/15</t>
  </si>
  <si>
    <t>G61360855</t>
  </si>
  <si>
    <t>SANT ANTONI CENTRE COMERCIAL</t>
  </si>
  <si>
    <t>SUBVENCIÓ IL.LUMINACIÓ NADAL 2015</t>
  </si>
  <si>
    <t>409/15</t>
  </si>
  <si>
    <t>G65691511</t>
  </si>
  <si>
    <t>AAVV MERCAT MONTSERRAT</t>
  </si>
  <si>
    <t>SUBVENCIÓ DESPESES GENERALS AAVV MONTSERRAT</t>
  </si>
  <si>
    <t>470/15</t>
  </si>
  <si>
    <t>G58234063</t>
  </si>
  <si>
    <t>AAVV ABACERIA CENTRAL</t>
  </si>
  <si>
    <t>SUBVENCIÓ DESPESES GENERALS AAVV ABACERIA</t>
  </si>
  <si>
    <t>469/15</t>
  </si>
  <si>
    <t>G58024209</t>
  </si>
  <si>
    <t>AAVV ENCANTS SANT ANTONI</t>
  </si>
  <si>
    <t>SUBVENCIÓ DINAMITZACIÓ COMERCIAL ENCANTS SANT ANTONI</t>
  </si>
  <si>
    <t>398/15</t>
  </si>
  <si>
    <t>G08628067</t>
  </si>
  <si>
    <t>AAVV MERCAT SAGRADA FAMILIA</t>
  </si>
  <si>
    <t>SUBVENCIÓ DESPESES GENERALS AAVV SAGRADA FAMILIA</t>
  </si>
  <si>
    <t>529/15</t>
  </si>
  <si>
    <t>G58361130</t>
  </si>
  <si>
    <t>AAVV DOMINICAL DE SANT ANTONI</t>
  </si>
  <si>
    <t>SUBVENCIÓ DINAMITZACIÓ COMERCIAL DOMINICAL ST ANTONI</t>
  </si>
  <si>
    <t>530/15</t>
  </si>
  <si>
    <t>G08977340</t>
  </si>
  <si>
    <t>AAVV MERCAT DEL CARMEL</t>
  </si>
  <si>
    <t>SUBVENCIÓ REPARTIMENT A DOMICILI MERCAT DEL CARMEL</t>
  </si>
  <si>
    <t>553/15</t>
  </si>
  <si>
    <t>G58322124</t>
  </si>
  <si>
    <t>AAVV MERCAT DE CANYELLES</t>
  </si>
  <si>
    <t>SUBVENCIÓ DESPESES GENERALS CANYELLES</t>
  </si>
  <si>
    <t>662/15</t>
  </si>
  <si>
    <t>G08991655</t>
  </si>
  <si>
    <t>AAVV MERCAT DE LESSEPS</t>
  </si>
  <si>
    <t>SUBVENCIÓ DESPESES GENERALS LESSEPS</t>
  </si>
  <si>
    <t>663/15</t>
  </si>
  <si>
    <t>G58322132</t>
  </si>
  <si>
    <t>AAVV MERCAT LLIBERTAT</t>
  </si>
  <si>
    <t>SUBVENCIÓ IL.LUMINACIÓ NADAL LLIBERTAT</t>
  </si>
  <si>
    <t>IMPU</t>
  </si>
  <si>
    <t>U150000012</t>
  </si>
  <si>
    <t>18 BEQUES PRACTIQUES ESTUDIANT</t>
  </si>
  <si>
    <t>BEQUES PERIODE 032015</t>
  </si>
  <si>
    <t>48581</t>
  </si>
  <si>
    <t>U140000035</t>
  </si>
  <si>
    <t xml:space="preserve"> UNIVERSITAT POLITECNICA CATALUNYA</t>
  </si>
  <si>
    <t>SUBVENCIÓ UPC CONVENI COL·LABORACIÓ</t>
  </si>
  <si>
    <t>DIRECTES</t>
  </si>
  <si>
    <t>48101</t>
  </si>
  <si>
    <t>15S04823</t>
  </si>
  <si>
    <t>G65176919</t>
  </si>
  <si>
    <t>ASOC.PROM. ARTS DIBUIX "TANTATINTA"</t>
  </si>
  <si>
    <t>EXPOSICIO: 40 ANYS EQUIP BUTIFARRA</t>
  </si>
  <si>
    <t>15S04869</t>
  </si>
  <si>
    <t>G62390646</t>
  </si>
  <si>
    <t>ASOC.CULT.  ARTE CULINARIODE HONDURAS/AMIGOS CAT.</t>
  </si>
  <si>
    <t>CELEBRACIO FESTA NACIONAL HONDURES 2015</t>
  </si>
  <si>
    <t>15S04341</t>
  </si>
  <si>
    <t>G59146555</t>
  </si>
  <si>
    <t xml:space="preserve">AMICAL MAUTHAUSEN Y OTRO SCAMPOS  </t>
  </si>
  <si>
    <t>EXPOSICIO "MAUTHAUSEN. L'UNIVERS DE L'HORROR"</t>
  </si>
  <si>
    <t>15S04849</t>
  </si>
  <si>
    <t>G65011652</t>
  </si>
  <si>
    <t>ASOC MUNDIAL DE GRANDES METRÓPOLIS</t>
  </si>
  <si>
    <t>GRANDES CIUDADES Y SISTEMA URBANO REGIONES</t>
  </si>
  <si>
    <t>15S04790</t>
  </si>
  <si>
    <t>G79114997</t>
  </si>
  <si>
    <t>ASSOC. AVIADORS DE LA REPUBLICA</t>
  </si>
  <si>
    <t>PRESERVACIÓ DE LA MEMORIA HISTÒRICA</t>
  </si>
  <si>
    <t>15S04497</t>
  </si>
  <si>
    <t>G58102591</t>
  </si>
  <si>
    <t>ASS.CULT. ANDALUZA HDAD.NTRA.S</t>
  </si>
  <si>
    <t>ACTIVITATS RELACIONADES  CELEBARACIÓ 30È ANIVER</t>
  </si>
  <si>
    <t>15S04558</t>
  </si>
  <si>
    <t>G55548630</t>
  </si>
  <si>
    <t>FUNDACIÓ CIVIL PRIVADA POPULUS ALBA</t>
  </si>
  <si>
    <t>CONSERV.ESPAIS PANTEONS REIALS MONESTIR POBLET</t>
  </si>
  <si>
    <t>15S04717</t>
  </si>
  <si>
    <t>G64104664</t>
  </si>
  <si>
    <t>FUNDACIÓN PARA EL DESARROLLO HUMANO</t>
  </si>
  <si>
    <t>CRISI ECONÒMICA  I CRISI SOCIAL 2015</t>
  </si>
  <si>
    <t>15S04782</t>
  </si>
  <si>
    <t>G59319186</t>
  </si>
  <si>
    <t>FUNDACIO JOAN MARAGALL</t>
  </si>
  <si>
    <t>CICLES DE CONFERÈNCIES I EDICIÓ DE QÜESTIONS DE VI</t>
  </si>
  <si>
    <t>15S04389</t>
  </si>
  <si>
    <t>G58394016</t>
  </si>
  <si>
    <t>ESBART CIUTAT COMTAL</t>
  </si>
  <si>
    <t>EULALIA 2015</t>
  </si>
  <si>
    <t>15S04504</t>
  </si>
  <si>
    <t>G62442264</t>
  </si>
  <si>
    <t>ASSOCIACIO E-CRISTIANS</t>
  </si>
  <si>
    <t>BARRIS SOLIDARIS 2015</t>
  </si>
  <si>
    <t>15S04816</t>
  </si>
  <si>
    <t>G43727379</t>
  </si>
  <si>
    <t>FUNDACIÓ PRIVADA CAT.MÓN</t>
  </si>
  <si>
    <t>CONSOLIDACIO SECCIO BARCELONA ECHOES A LA REVISTA</t>
  </si>
  <si>
    <t>91223</t>
  </si>
  <si>
    <t>15S04776</t>
  </si>
  <si>
    <t>G62117494</t>
  </si>
  <si>
    <t>ACCIO SOLIDARIA-IGMAN</t>
  </si>
  <si>
    <t>PROM. PROJECTES ONGD BARCELONINES A REVISTA ONG</t>
  </si>
  <si>
    <t>15S04438</t>
  </si>
  <si>
    <t>G62881156</t>
  </si>
  <si>
    <t>FUNDACIO ERNEST LLUCH, FUND PRIVADA</t>
  </si>
  <si>
    <t>ACTIVITATS PROGRAMADES L'ANY 2015</t>
  </si>
  <si>
    <t>15S04508</t>
  </si>
  <si>
    <t>PROGRAMA SOCIAL DE LIDERATGE JOVE</t>
  </si>
  <si>
    <t>15S04863</t>
  </si>
  <si>
    <t>G59716761</t>
  </si>
  <si>
    <t>FUNDACIO ESADE</t>
  </si>
  <si>
    <t>PROGRAMA RECERCA I TRANSFERENCIA DEL CONEIXEMENT</t>
  </si>
  <si>
    <t>92211</t>
  </si>
  <si>
    <t>14S06912</t>
  </si>
  <si>
    <t>G61829198</t>
  </si>
  <si>
    <t>ASSOCIACIÓ OBSERVATORI DRETS HUMANS(DESC)</t>
  </si>
  <si>
    <t>PROJ. DRET A L'HABITATGE: EMPODERAMENT COL·LECTIU</t>
  </si>
  <si>
    <t>15S04441</t>
  </si>
  <si>
    <t>VR200433</t>
  </si>
  <si>
    <t>EUROP COALIT. CITIES AGAINST RACISM</t>
  </si>
  <si>
    <t>QUOTA ADHESIÓ COALICIÓ CONTRA EL RACISME 2015</t>
  </si>
  <si>
    <t>48904</t>
  </si>
  <si>
    <t>15S04859</t>
  </si>
  <si>
    <t>G65059743</t>
  </si>
  <si>
    <t>AS.OBSERVATORI DONES MITJANS COMUNI</t>
  </si>
  <si>
    <t>QUOTA ANUAL OBSERVATORI DONES MITJANS COMUNIC 2015</t>
  </si>
  <si>
    <t>23241</t>
  </si>
  <si>
    <t>15S04781</t>
  </si>
  <si>
    <t>G28201929</t>
  </si>
  <si>
    <t>ASOC.ESPAÑOLA DE LA CARRETERA</t>
  </si>
  <si>
    <t>2015 QUOTA SOCI "ASOCI ESPAÑOLA DE LA CARRETERA"</t>
  </si>
  <si>
    <t>48906</t>
  </si>
  <si>
    <t>15S04824</t>
  </si>
  <si>
    <t>G28457323</t>
  </si>
  <si>
    <t>ASOC.TECNICA DE CARRETERAS</t>
  </si>
  <si>
    <t>QUOTA 2015 "ASOCIACIÓN TÈCNICA DE CARRETERAS"</t>
  </si>
  <si>
    <t>15S04523</t>
  </si>
  <si>
    <t>G48080345</t>
  </si>
  <si>
    <t>ASOC.TECN.GESTION RESID.SOLIDOS ATE</t>
  </si>
  <si>
    <t>2015 QUOTA SOCI "ASOC.ATEGRUS"</t>
  </si>
  <si>
    <t>15S04481</t>
  </si>
  <si>
    <t>BE0455424995</t>
  </si>
  <si>
    <t>ASSOCIATION OF CITIES AND REGIONS F</t>
  </si>
  <si>
    <t>QUOTA 2015 ASOC. CIUDADES Y REGIONES RECICLAJE</t>
  </si>
  <si>
    <t>49001</t>
  </si>
  <si>
    <t>15S04487</t>
  </si>
  <si>
    <t>DE153445986</t>
  </si>
  <si>
    <t>ICLEI EUROPASEKRETARIAT GMBH</t>
  </si>
  <si>
    <t>QUOTA 2015 ICLEI I LA CAMPANYA PROCURA+</t>
  </si>
  <si>
    <t>15113</t>
  </si>
  <si>
    <t>15S04858</t>
  </si>
  <si>
    <t>B86300209</t>
  </si>
  <si>
    <t>ADD ENTIDAD DE INSPECCION Y CONTROL</t>
  </si>
  <si>
    <t>GENER 2015 ADD-REALITZACIÓ INFORMES IIT</t>
  </si>
  <si>
    <t>15S04856</t>
  </si>
  <si>
    <t>V08398554</t>
  </si>
  <si>
    <t>COL.OF.INGENIEROS INDUSTRIALES CATA</t>
  </si>
  <si>
    <t>GENER 2015 ENG. INDUSTRIA-REALITZACIÓ INFORMES IIT</t>
  </si>
  <si>
    <t>15S04857</t>
  </si>
  <si>
    <t>Q0875009C</t>
  </si>
  <si>
    <t>COL.LEGI D'APARELLADORS I ARQUIT.TÈ</t>
  </si>
  <si>
    <t>GENER 2015 APARELLADORS-REALITZACIÓ INFORMES IIT</t>
  </si>
  <si>
    <t>15S04855</t>
  </si>
  <si>
    <t>GENER 2015 COAC-REALITZACIÓ INFORMES IIT</t>
  </si>
  <si>
    <t>15S04861</t>
  </si>
  <si>
    <t>SUBVENCIÓ MÀSTER EN HISENDA AUTONÒMICA LOCAL</t>
  </si>
  <si>
    <t>15S04371</t>
  </si>
  <si>
    <t>14S06791</t>
  </si>
  <si>
    <t>B65997066</t>
  </si>
  <si>
    <t>DAPCOM-DATA SERVICES SL</t>
  </si>
  <si>
    <t>REALITZACIÓ DEL PROJECTE "HIGH-PERFORMANCE DATA</t>
  </si>
  <si>
    <t>47940</t>
  </si>
  <si>
    <t>14S06792</t>
  </si>
  <si>
    <t>B66217399</t>
  </si>
  <si>
    <t>IP ANYWHERE, SOCIEDAD LIMITADA</t>
  </si>
  <si>
    <t>REALITZACIÓ DEL PROJECTE "SATVOICE SATELLITE VOICE</t>
  </si>
  <si>
    <t>14S06788</t>
  </si>
  <si>
    <t>B65895849</t>
  </si>
  <si>
    <t>HIGH ENDURANCE MULTIPURPOSE A.V. SL</t>
  </si>
  <si>
    <t>REALITZACIÓ DEL PROJECTE ANOMENAT "HEMAVSENSORS"</t>
  </si>
  <si>
    <t>15S04611</t>
  </si>
  <si>
    <t>W691069446</t>
  </si>
  <si>
    <t>DÉLICE</t>
  </si>
  <si>
    <t>QUOTA ANUAL DÉLICE</t>
  </si>
  <si>
    <t>43332</t>
  </si>
  <si>
    <t>15S04495</t>
  </si>
  <si>
    <t>G99086001</t>
  </si>
  <si>
    <t>ASOC RED DE CIUDADES AVE</t>
  </si>
  <si>
    <t>QUOTA ANUAL RED DE CIUDADES AVE</t>
  </si>
  <si>
    <t>14S05366</t>
  </si>
  <si>
    <t>P5890006I</t>
  </si>
  <si>
    <t>INST. MPAL. CULTURA (ICUB)</t>
  </si>
  <si>
    <t>TRANSF. PER REHABILITACIÓ FONS FGTLICEU</t>
  </si>
  <si>
    <t>74300</t>
  </si>
  <si>
    <t>20090211-3</t>
  </si>
  <si>
    <t>G58116872</t>
  </si>
  <si>
    <t>AGRUPACIÓ ESPORTIVA BON PASTOR</t>
  </si>
  <si>
    <t>SUBVENCIÓ DÈFICIT EXPLOTACIÓ CEM</t>
  </si>
  <si>
    <t>20090207-8</t>
  </si>
  <si>
    <t>U65169385</t>
  </si>
  <si>
    <t>UTE CRC  - HORTA ESPORTIVA</t>
  </si>
  <si>
    <t>20060240-9</t>
  </si>
  <si>
    <t>B63024301</t>
  </si>
  <si>
    <t>HOCKEY BARCELONA, SL</t>
  </si>
  <si>
    <t>20080319-10</t>
  </si>
  <si>
    <t>G08857542</t>
  </si>
  <si>
    <t>FED. CAT. D'ESP. DISM. PSÍQUICS - ACELL</t>
  </si>
  <si>
    <t>20080322-11</t>
  </si>
  <si>
    <t>G58186180</t>
  </si>
  <si>
    <t>SECRETARIAT ENTITATS SANTS HOSTAFRANCS</t>
  </si>
  <si>
    <t>B61514360</t>
  </si>
  <si>
    <t>RPM RACING SL</t>
  </si>
  <si>
    <t>CAMPIONAT DEL MÓN TRIAL I ENDURO INDOOR</t>
  </si>
  <si>
    <t>G64231855</t>
  </si>
  <si>
    <t>VOLTA CICLISTA A CATALUNYA A.E.</t>
  </si>
  <si>
    <t>VOLTA CICLISTA A CATALUNYA</t>
  </si>
  <si>
    <t>G08858961</t>
  </si>
  <si>
    <t>FEDERACIÓ CATALANA ESPEOLOGIA</t>
  </si>
  <si>
    <t>1R CONVENCIÓ INTERNACIONAL ESPEOLOGIA</t>
  </si>
  <si>
    <t>Q5855006B</t>
  </si>
  <si>
    <t>FEDERACIÓ CATALANA ACT. SUBAQUATIQUES</t>
  </si>
  <si>
    <t>COPA DEL MÓN DE NATACIÓ AMB ALETES</t>
  </si>
  <si>
    <t xml:space="preserve"> CONCURS/AJUTS A FAMÍLIES</t>
  </si>
  <si>
    <t>15S04786</t>
  </si>
  <si>
    <t>G58190786</t>
  </si>
  <si>
    <t>TELESPECTADORS ASSOCIATS DE CA</t>
  </si>
  <si>
    <t>XX EDICIÓ DELS PREMIS ZAPPING</t>
  </si>
  <si>
    <t>14S05374</t>
  </si>
  <si>
    <t>BARCELONA CONVIU. CAPACITACIÓ PER LA PAU I LA TRAN</t>
  </si>
  <si>
    <t>14S05354</t>
  </si>
  <si>
    <t>G64564057</t>
  </si>
  <si>
    <t>FUNDACIÓ PRIVADA QUEPO</t>
  </si>
  <si>
    <t>HUNGER IS NO NAME</t>
  </si>
  <si>
    <t>14S05385</t>
  </si>
  <si>
    <t>G60910528</t>
  </si>
  <si>
    <t>ASS.CATALANA ENGINYERIA SENSEFRONTERES</t>
  </si>
  <si>
    <t xml:space="preserve">COMBATRE POBRESA ENERGÈTICA </t>
  </si>
  <si>
    <t>14S04859</t>
  </si>
  <si>
    <t>FORTALECIMIENTO DEL DESARROLLO LOCAL</t>
  </si>
  <si>
    <t>14S05375</t>
  </si>
  <si>
    <t>G59437756</t>
  </si>
  <si>
    <t>ASSOCIACIÓ CATALANA PER LA PAU</t>
  </si>
  <si>
    <t>VEU, DONA, ÀRAB</t>
  </si>
  <si>
    <t>14S05349</t>
  </si>
  <si>
    <t>G59523910</t>
  </si>
  <si>
    <t>SETEM (SERVEI TERCER MON)</t>
  </si>
  <si>
    <t>PAM A PAM, EL MAPA DE L'ECONOMIA SOLIDÀRIA DE BCN</t>
  </si>
  <si>
    <t>14S05370</t>
  </si>
  <si>
    <t>G80176845</t>
  </si>
  <si>
    <t>ASAMBLEA DE COOPERACION POR LA PAZ</t>
  </si>
  <si>
    <t xml:space="preserve">EN LA RECERCA DEL DESENVOLUPAMENT, </t>
  </si>
  <si>
    <t>14S05373</t>
  </si>
  <si>
    <t>G08849549</t>
  </si>
  <si>
    <t>SERVICE CIV.INTERNACION.-SERV.CATAL</t>
  </si>
  <si>
    <t>DEL RAVAL AL MÒN: EDUQUEM PER LA CIUTADANIA GLOBAL</t>
  </si>
  <si>
    <t>14S05372</t>
  </si>
  <si>
    <t>G62659230</t>
  </si>
  <si>
    <t>CREACION POSITIVA (PERSONAS CON VIH</t>
  </si>
  <si>
    <t>DRETS SEXUALS I REPRODUCTIUS A L'AGENDA GLOBAL I L</t>
  </si>
  <si>
    <t>14S04735</t>
  </si>
  <si>
    <t>G61538187</t>
  </si>
  <si>
    <t>FUNDACIÓ PRIVADA PAU I SOLIDAR</t>
  </si>
  <si>
    <t>PROGR. DE MILLORA DE L'EXERCICI DELS DRETS LABOR</t>
  </si>
  <si>
    <t>14S04975</t>
  </si>
  <si>
    <t>G58236803</t>
  </si>
  <si>
    <t>FUNDACIO INTERMON OXFAM FUNDACIÓ PR</t>
  </si>
  <si>
    <t xml:space="preserve">FORTALECIMIENTO GESTIÓN COMUNITARIA </t>
  </si>
  <si>
    <t>14S04878</t>
  </si>
  <si>
    <t>G82257064</t>
  </si>
  <si>
    <t>FUNDACION AYUDA EN ACCION</t>
  </si>
  <si>
    <t>EMPRENDEDORES SOCIALES JUVENILES</t>
  </si>
  <si>
    <t>14S04808</t>
  </si>
  <si>
    <t>CONTRIBUIR AL ACCESO AL DERECHO DE LAS VÍCTIMAS DE</t>
  </si>
  <si>
    <t>14S04845</t>
  </si>
  <si>
    <t>G81164105</t>
  </si>
  <si>
    <t>FUNDACIÓN ACCIÓN CONTRA EL HAMBRE</t>
  </si>
  <si>
    <t>MILLORA SOSTENIBLE DE LES CONDICIONS HIGIÈNIQUES A</t>
  </si>
  <si>
    <t>14S04858</t>
  </si>
  <si>
    <t>G59944314</t>
  </si>
  <si>
    <t>MEDICUS MUNDI CATALUNYA</t>
  </si>
  <si>
    <t>FORTALECIMIENTO DE LA CAPACIDAD INSTITUCIONAL DE L</t>
  </si>
  <si>
    <t>14S04870</t>
  </si>
  <si>
    <t>APOYAR AL MUNICÍPIO DE MAPUTO MEDIANTE ACCIONES CO</t>
  </si>
  <si>
    <t>14S04781</t>
  </si>
  <si>
    <t>TANJAZOOM EN XARXA</t>
  </si>
  <si>
    <t>14S04860</t>
  </si>
  <si>
    <t>G64154479</t>
  </si>
  <si>
    <t>ASSOCIACIO CREART</t>
  </si>
  <si>
    <t>CONSTRUCCIÓN DE CULTURA DE PAZ A TRAVÉS DEL ARTE.</t>
  </si>
  <si>
    <t>14S04974</t>
  </si>
  <si>
    <t>G28838001</t>
  </si>
  <si>
    <t>MOVIMIENTO POR PAZ DESARME Y LIBERT</t>
  </si>
  <si>
    <t xml:space="preserve">DESARROLLO DE LAS CAPACIDADES PRODUCTIVAS </t>
  </si>
  <si>
    <t>14S04842</t>
  </si>
  <si>
    <t>G60401312</t>
  </si>
  <si>
    <t>ASSOCIACIO COOPERACCIO</t>
  </si>
  <si>
    <t xml:space="preserve">ORG MUJERES Y GOB MUNICIPALES </t>
  </si>
  <si>
    <t>14S04739</t>
  </si>
  <si>
    <t>G58510280</t>
  </si>
  <si>
    <t>EDUCACION SIN FRONTERAS ESPAñA</t>
  </si>
  <si>
    <t xml:space="preserve">FORTALECIDO EL DESARROLLO INTEGRAL </t>
  </si>
  <si>
    <t>14S04880</t>
  </si>
  <si>
    <t>G58429077</t>
  </si>
  <si>
    <t>VETERMON</t>
  </si>
  <si>
    <t>IMPLEMENTACIÓN Y DISEMINACIÓN SISTEMAS INTEGRAD</t>
  </si>
  <si>
    <t>48001</t>
  </si>
  <si>
    <t>15S04769</t>
  </si>
  <si>
    <t>K0000000B</t>
  </si>
  <si>
    <r>
      <rPr>
        <b/>
        <sz val="9"/>
        <rFont val="Helvetica"/>
        <family val="2"/>
      </rPr>
      <t>132</t>
    </r>
    <r>
      <rPr>
        <b/>
        <sz val="9"/>
        <color indexed="8"/>
        <rFont val="Helvetica"/>
        <family val="2"/>
      </rPr>
      <t xml:space="preserve"> </t>
    </r>
    <r>
      <rPr>
        <sz val="9"/>
        <color indexed="8"/>
        <rFont val="Helvetica"/>
        <family val="2"/>
      </rPr>
      <t>BENEFICIARIS</t>
    </r>
  </si>
  <si>
    <t>AJUTS DIVERSES A FAMÍLIES</t>
  </si>
  <si>
    <r>
      <rPr>
        <b/>
        <sz val="9"/>
        <color indexed="8"/>
        <rFont val="Helvetica"/>
        <family val="2"/>
      </rPr>
      <t>62</t>
    </r>
    <r>
      <rPr>
        <sz val="9"/>
        <color indexed="8"/>
        <rFont val="Helvetica"/>
        <family val="2"/>
      </rPr>
      <t xml:space="preserve"> BENEFICIARIS</t>
    </r>
  </si>
  <si>
    <t>AJUTS A FAMÍLIES PER ALLOTJAMENT</t>
  </si>
  <si>
    <t>13S05513</t>
  </si>
  <si>
    <t>R0800576A</t>
  </si>
  <si>
    <t>ESCOLA PIA DE SANT ANTONI</t>
  </si>
  <si>
    <t>AGENDA 21 ESCOLAR CURS 2013-2014</t>
  </si>
  <si>
    <t>13S05502</t>
  </si>
  <si>
    <t>P5801941E</t>
  </si>
  <si>
    <t>CEIPM BOSC DE MONTJUIC</t>
  </si>
  <si>
    <t>13S05475</t>
  </si>
  <si>
    <t>Q5855677J</t>
  </si>
  <si>
    <t>CEE SANT JOAN DE LA CREU</t>
  </si>
  <si>
    <t>14S06771</t>
  </si>
  <si>
    <t>Q5856213C</t>
  </si>
  <si>
    <t>CEIP PIT-ROIG</t>
  </si>
  <si>
    <t>PROJECTE TRIENNAL ESCOLES+SOSTENIBLES 2014-2015</t>
  </si>
  <si>
    <t>14S06755</t>
  </si>
  <si>
    <t>Q5855716F</t>
  </si>
  <si>
    <t>CEIP ACÀCIES</t>
  </si>
  <si>
    <t>13S05503</t>
  </si>
  <si>
    <t>Q5855227D</t>
  </si>
  <si>
    <t>CEIP CAN CLOS</t>
  </si>
  <si>
    <t>13S05515</t>
  </si>
  <si>
    <t>Q5856271A</t>
  </si>
  <si>
    <t>CEIP TABOR</t>
  </si>
  <si>
    <t>14S06779</t>
  </si>
  <si>
    <t>Q5855492D</t>
  </si>
  <si>
    <t>CEIP SPLAI</t>
  </si>
  <si>
    <t>14S06773</t>
  </si>
  <si>
    <t>R0800997I</t>
  </si>
  <si>
    <t>ESCOLA SANT FRANCESC D'ASSÍS</t>
  </si>
  <si>
    <t>13S05506</t>
  </si>
  <si>
    <t>G60906716</t>
  </si>
  <si>
    <t>FUNDACIO E.I.R. CENTRE INT.ESCOLA E</t>
  </si>
  <si>
    <t>13S05520</t>
  </si>
  <si>
    <t>P5801931F</t>
  </si>
  <si>
    <t>IESM JUAN MANUEL ZAFRA</t>
  </si>
  <si>
    <t>13S05498</t>
  </si>
  <si>
    <t>Q5855182A</t>
  </si>
  <si>
    <t>CEIP AGORA</t>
  </si>
  <si>
    <t>13S05483</t>
  </si>
  <si>
    <t>F08822397</t>
  </si>
  <si>
    <t>ESCOLA BRESSOL SOL SOLET</t>
  </si>
  <si>
    <t>14S06774</t>
  </si>
  <si>
    <t>Q5855541H</t>
  </si>
  <si>
    <t>COL.LEGI PUBL.SAN JORGE</t>
  </si>
  <si>
    <t>13S05509</t>
  </si>
  <si>
    <t>Q5855158A</t>
  </si>
  <si>
    <t>C.P.VIRGEN DE MONTSERRAT</t>
  </si>
  <si>
    <t>14S06736</t>
  </si>
  <si>
    <t>B58050345</t>
  </si>
  <si>
    <t>COLEGIO DE ENSEÑANZA Y READAPTACIÓN</t>
  </si>
  <si>
    <t>14S06751</t>
  </si>
  <si>
    <t>Q5856039B</t>
  </si>
  <si>
    <t>CEE JOSEP PLA</t>
  </si>
  <si>
    <t>14S06776</t>
  </si>
  <si>
    <t>R5800339C</t>
  </si>
  <si>
    <t>FUNDACIO ESCOLES PARROQUIALS</t>
  </si>
  <si>
    <t>14S06738</t>
  </si>
  <si>
    <t>P0800151C</t>
  </si>
  <si>
    <t>EBM CAN BACARDI</t>
  </si>
  <si>
    <t>14S06762</t>
  </si>
  <si>
    <t>Q5855134B</t>
  </si>
  <si>
    <t>CEIP MIRALLETES</t>
  </si>
  <si>
    <t>14S06744</t>
  </si>
  <si>
    <t>Q5855180E</t>
  </si>
  <si>
    <t>C.P. ELS HORTS</t>
  </si>
  <si>
    <t>14S06780</t>
  </si>
  <si>
    <t>A59835454</t>
  </si>
  <si>
    <t>ICARIA INCIATIVES SOCIALS SAL</t>
  </si>
  <si>
    <t>14S06766</t>
  </si>
  <si>
    <t>G59986299</t>
  </si>
  <si>
    <t>NEXE, FUNDACIO PRIVADA</t>
  </si>
  <si>
    <t>14S06743</t>
  </si>
  <si>
    <t>G61185765</t>
  </si>
  <si>
    <t>ASSOCIACIO ELS ARCS</t>
  </si>
  <si>
    <t>14S06748</t>
  </si>
  <si>
    <t>B08352890</t>
  </si>
  <si>
    <t>ESCOLES GRIMM S.L.</t>
  </si>
  <si>
    <t>13S05510</t>
  </si>
  <si>
    <t>R5800584D</t>
  </si>
  <si>
    <t>ESCOLA MARE DE DÉU DEL COLL</t>
  </si>
  <si>
    <t>14S06756</t>
  </si>
  <si>
    <t>P0800152A</t>
  </si>
  <si>
    <t>ESCOLA BRESSOL QUATRE TORRES</t>
  </si>
  <si>
    <t>13S05511</t>
  </si>
  <si>
    <t>Q5856006A</t>
  </si>
  <si>
    <t>C.P. MESTRE GIBERT I CAMINS</t>
  </si>
  <si>
    <t>14S06782</t>
  </si>
  <si>
    <t>P0800123B</t>
  </si>
  <si>
    <t>ESCOLA BRESSOL VALLDAURA</t>
  </si>
  <si>
    <t>14S06740</t>
  </si>
  <si>
    <t>Q5855209B</t>
  </si>
  <si>
    <t>CEIP COVES D'EN CIMANY</t>
  </si>
  <si>
    <t>14S06752</t>
  </si>
  <si>
    <t>Q5855510C</t>
  </si>
  <si>
    <t>C.P.LA FARIGOLA DE VALLCARCA</t>
  </si>
  <si>
    <t>13S05500</t>
  </si>
  <si>
    <t>P5801943A</t>
  </si>
  <si>
    <t>BARKENO</t>
  </si>
  <si>
    <t>14S06767</t>
  </si>
  <si>
    <t>R0800767F</t>
  </si>
  <si>
    <t>ESCOLA NOSTRA SENYORA DE LURDES</t>
  </si>
  <si>
    <t>13S05514</t>
  </si>
  <si>
    <t>G61114690</t>
  </si>
  <si>
    <t>FUNDACIO PRIVADA ESCOLA VICENCIANA</t>
  </si>
  <si>
    <t>13S05505</t>
  </si>
  <si>
    <t>Q0801343E</t>
  </si>
  <si>
    <t>CEIP EULALIA BOTA</t>
  </si>
  <si>
    <t>13S05501</t>
  </si>
  <si>
    <t>Q5855473D</t>
  </si>
  <si>
    <t>C.P. BARO DE VIVER</t>
  </si>
  <si>
    <t>14S06749</t>
  </si>
  <si>
    <t>F58258039</t>
  </si>
  <si>
    <t>INSTITUCIO MONTSERRAT, S.C.C.L.</t>
  </si>
  <si>
    <t>14S06750</t>
  </si>
  <si>
    <t>Q5855822B</t>
  </si>
  <si>
    <t>I.B. JOAN D'AUSTRIA</t>
  </si>
  <si>
    <t>13S05512</t>
  </si>
  <si>
    <t>P5801923C</t>
  </si>
  <si>
    <t>E.M. PARC GUINARDO</t>
  </si>
  <si>
    <t>14S06753</t>
  </si>
  <si>
    <t>P5890039J</t>
  </si>
  <si>
    <t>ESCOLA BRESSOL LA MAR</t>
  </si>
  <si>
    <t>14S06760</t>
  </si>
  <si>
    <t>Q5855714A</t>
  </si>
  <si>
    <t>I.B. MENENDEZ PELAYO</t>
  </si>
  <si>
    <t>14S06769</t>
  </si>
  <si>
    <t>Q5856158J</t>
  </si>
  <si>
    <t>C.P. PAU CASALS-GRACIA</t>
  </si>
  <si>
    <t>13S05504</t>
  </si>
  <si>
    <t>Q5855276A</t>
  </si>
  <si>
    <t>ESCOLA DOCTOR FERRAN I CLUA</t>
  </si>
  <si>
    <t>14S06770</t>
  </si>
  <si>
    <t>R0800582I</t>
  </si>
  <si>
    <t>ESCOLA PIA DE SARRIA</t>
  </si>
  <si>
    <t>13S05508</t>
  </si>
  <si>
    <t>Q0801848C</t>
  </si>
  <si>
    <t>ESCOLA LA MAQUINISTA</t>
  </si>
  <si>
    <t>14S06768</t>
  </si>
  <si>
    <t>14S06737</t>
  </si>
  <si>
    <t>P5890008E</t>
  </si>
  <si>
    <t>S.E.S.M. BOSC DE MONTJUIC</t>
  </si>
  <si>
    <t>14S06781</t>
  </si>
  <si>
    <t>P5890024B</t>
  </si>
  <si>
    <t>ESCOLA BRESOL TRIS-TRAS</t>
  </si>
  <si>
    <t>14S06761</t>
  </si>
  <si>
    <t>Q5855978B</t>
  </si>
  <si>
    <t>CEIP MERCE RODOREDA</t>
  </si>
  <si>
    <t>14S06783</t>
  </si>
  <si>
    <t>S0800004D</t>
  </si>
  <si>
    <t>CEIP VILA OLIMPICA</t>
  </si>
  <si>
    <t>14S06765</t>
  </si>
  <si>
    <t>Q5855145H</t>
  </si>
  <si>
    <t>CEIP MOSSEN JACINT VERDAGUER</t>
  </si>
  <si>
    <t>13S05499</t>
  </si>
  <si>
    <t>Q5856385I</t>
  </si>
  <si>
    <t>CEIP AURO</t>
  </si>
  <si>
    <t>13S05524</t>
  </si>
  <si>
    <t>S0800005A</t>
  </si>
  <si>
    <t>CEPA ORIOL MARTORELL</t>
  </si>
  <si>
    <t>14S06778</t>
  </si>
  <si>
    <t>B62930946</t>
  </si>
  <si>
    <t>SIMPHONIE WORK AND LIFE CONCILIATIO</t>
  </si>
  <si>
    <t>13S05479</t>
  </si>
  <si>
    <t>G59816991</t>
  </si>
  <si>
    <t>FUNDACIÓ CHAMPAGNAT</t>
  </si>
  <si>
    <t>14S06735</t>
  </si>
  <si>
    <t>Q5856384B</t>
  </si>
  <si>
    <t>CEIP ANTAVIANA</t>
  </si>
  <si>
    <t>14S06763</t>
  </si>
  <si>
    <t>Q0868030H</t>
  </si>
  <si>
    <t>CEIP MONTSENY</t>
  </si>
  <si>
    <t>13S05519</t>
  </si>
  <si>
    <t>P5801930H</t>
  </si>
  <si>
    <t>IESM FERRAN TALLADA</t>
  </si>
  <si>
    <t>14S06742</t>
  </si>
  <si>
    <t>Q5855064A</t>
  </si>
  <si>
    <t>COLEGIO PÚBLICO DURAN Y BAS</t>
  </si>
  <si>
    <t>14S06746</t>
  </si>
  <si>
    <t>Q5855944D</t>
  </si>
  <si>
    <t>CP ENRIC GRANADOS</t>
  </si>
  <si>
    <t>14S06734</t>
  </si>
  <si>
    <t>Q5855858F</t>
  </si>
  <si>
    <t>C.P. ALEXANDRE GALI</t>
  </si>
  <si>
    <t>14S06758</t>
  </si>
  <si>
    <t>A08486599</t>
  </si>
  <si>
    <t>DOCEN S.A.</t>
  </si>
  <si>
    <t>13S05481</t>
  </si>
  <si>
    <t>G85853455</t>
  </si>
  <si>
    <t>FUNDACIÓ ESCOLA TERESIANA</t>
  </si>
  <si>
    <t>14S06759</t>
  </si>
  <si>
    <t>Q5855116I</t>
  </si>
  <si>
    <t>CEIP MALLORCA</t>
  </si>
  <si>
    <t>14S06757</t>
  </si>
  <si>
    <t>B61259024</t>
  </si>
  <si>
    <t>DEF-ATEN LEXIA S.L.</t>
  </si>
  <si>
    <t>14S06772</t>
  </si>
  <si>
    <t>Q5855481G</t>
  </si>
  <si>
    <t>CP RAMON CASAS</t>
  </si>
  <si>
    <t>13S05516</t>
  </si>
  <si>
    <t>P5801927D</t>
  </si>
  <si>
    <t>EM TURO BLAU</t>
  </si>
  <si>
    <t>14S06777</t>
  </si>
  <si>
    <t>G08501009</t>
  </si>
  <si>
    <t>OBRA SOCIAL D'AJUDA AL DISMINUIT PS</t>
  </si>
  <si>
    <t>14S06739</t>
  </si>
  <si>
    <t>Q5856289C</t>
  </si>
  <si>
    <t>C.P. CARLIT</t>
  </si>
  <si>
    <t>13S05482</t>
  </si>
  <si>
    <t>14S06754</t>
  </si>
  <si>
    <t>S0800508D</t>
  </si>
  <si>
    <t>LLAR D'INFANTS L'AIRET</t>
  </si>
  <si>
    <t>14S06775</t>
  </si>
  <si>
    <t>B66095563</t>
  </si>
  <si>
    <t>COLSANTLLUIS S.L.</t>
  </si>
  <si>
    <t>14S06747</t>
  </si>
  <si>
    <t>Q0801124I</t>
  </si>
  <si>
    <t>CEIP FERRAN SUNYER</t>
  </si>
  <si>
    <t>ECONOMIA. EMPRESA I OCUP.</t>
  </si>
  <si>
    <r>
      <rPr>
        <b/>
        <sz val="9"/>
        <color indexed="8"/>
        <rFont val="Helvetica"/>
        <family val="2"/>
      </rPr>
      <t>228</t>
    </r>
    <r>
      <rPr>
        <sz val="9"/>
        <color indexed="8"/>
        <rFont val="Helvetica"/>
        <family val="2"/>
      </rPr>
      <t xml:space="preserve"> BENEFICIARIS PARTICULATS</t>
    </r>
  </si>
  <si>
    <t>SUBVENCIO IBI</t>
  </si>
  <si>
    <t>15S04854</t>
  </si>
  <si>
    <t>G60488533</t>
  </si>
  <si>
    <t>ASS.JUV.MA OBERTA/COR OBERT SA</t>
  </si>
  <si>
    <t>PREMI COMPARSA MÉS MARXOSA CARNAVAL 2015</t>
  </si>
  <si>
    <t>15S04853</t>
  </si>
  <si>
    <t>G60320132</t>
  </si>
  <si>
    <t>CLUB LLEURESPORT DE BARCELONA</t>
  </si>
  <si>
    <t>PREMI COMPARSA MÉS ELABORADA CARNAVAL 2015</t>
  </si>
  <si>
    <t>15S04852</t>
  </si>
  <si>
    <t>G61134755</t>
  </si>
  <si>
    <t>GRUP MOU-TE LES CORTS</t>
  </si>
  <si>
    <t>PREMI COMPARSA MES ORIGINAL CARNAVAL 2015</t>
  </si>
  <si>
    <t>14S05609</t>
  </si>
  <si>
    <t>SETÈ CERTAMEN LITERARI PARAULES A ICARIA</t>
  </si>
  <si>
    <t>M. G.LAURA</t>
  </si>
  <si>
    <t>G.H.JOSÉ LUIS</t>
  </si>
  <si>
    <t>USUARIS</t>
  </si>
  <si>
    <t xml:space="preserve"> SERVEI MUNICIPAL D'ASSISTENT PERSONAL</t>
  </si>
  <si>
    <t>2014-0032A</t>
  </si>
  <si>
    <t>A83052407</t>
  </si>
  <si>
    <t xml:space="preserve"> SOCIEDAD ESTATAL CORREOS Y TELEGRAF</t>
  </si>
  <si>
    <t>N.EXPEDIENT  CAMPANYA 2013</t>
  </si>
  <si>
    <t>47900</t>
  </si>
  <si>
    <t xml:space="preserve"> 2013-0109B </t>
  </si>
  <si>
    <t>B58122037</t>
  </si>
  <si>
    <t xml:space="preserve"> MICASAN SL</t>
  </si>
  <si>
    <t>N.EXPEDIENTCAMPANYA 2013</t>
  </si>
  <si>
    <t xml:space="preserve">2013-0182B </t>
  </si>
  <si>
    <t>H60189453</t>
  </si>
  <si>
    <t xml:space="preserve"> CDAD PROP DE LA CL JOAQUIN COSTA, 3</t>
  </si>
  <si>
    <t>N.EXPEDIENT CAMPANYA 2013</t>
  </si>
  <si>
    <t>2014-0033A</t>
  </si>
  <si>
    <t xml:space="preserve">EXPEDIENT </t>
  </si>
  <si>
    <t>2013-0222B</t>
  </si>
  <si>
    <t>H63271233</t>
  </si>
  <si>
    <t xml:space="preserve"> CDAD DE PROP DE LA CL JOAQUIM COSTA</t>
  </si>
  <si>
    <t>2014-0180A</t>
  </si>
  <si>
    <t>H66083205</t>
  </si>
  <si>
    <t xml:space="preserve"> CDAD PROP CL GINEBRA MARQUES DE LA</t>
  </si>
  <si>
    <t>CONCESSIONS</t>
  </si>
  <si>
    <t>14C00007</t>
  </si>
  <si>
    <t>B62068713</t>
  </si>
  <si>
    <t>ESPORT3 SERVEIS ALTERNATIUS SL</t>
  </si>
  <si>
    <t>CONCESSIO DINAMITZACIO GESTIO CASAL GENT GRAN</t>
  </si>
  <si>
    <t>23232</t>
  </si>
  <si>
    <t>14C00011</t>
  </si>
  <si>
    <t>B59960526</t>
  </si>
  <si>
    <t>PROGESS PROJEC.GESTIO SERVEIS SOCIA</t>
  </si>
  <si>
    <t>GESTIÓ I EXPLOTACIÓ DEL CENTRE CÍVIC  BARCELONETA</t>
  </si>
  <si>
    <t>14C00035</t>
  </si>
  <si>
    <t>CONCESSIÓ GESTIÓ CASAL JOVES PALAU ALÒS I PIJ</t>
  </si>
  <si>
    <t>08C00031</t>
  </si>
  <si>
    <t>G08943813</t>
  </si>
  <si>
    <t>ASSOC. ESPORTIVA L'EIXAMPLE DE BARC</t>
  </si>
  <si>
    <t>GESTIO SERVEIS COMPLEX ESPORTIU F.PIENC I J.MIRO</t>
  </si>
  <si>
    <t>10C00018</t>
  </si>
  <si>
    <t>B63619746</t>
  </si>
  <si>
    <t>EIXAMPLE SPI,SL</t>
  </si>
  <si>
    <t>GESTIÓ ESPAIS I CASALS GENT GRAN 2011-2013</t>
  </si>
  <si>
    <t>11C00043</t>
  </si>
  <si>
    <t>F60475902</t>
  </si>
  <si>
    <t>LUDIC 3, S.C.C.L.</t>
  </si>
  <si>
    <t>GESTIO I EXPLOTACIO CC ATENEU FORT PIENC</t>
  </si>
  <si>
    <t>11C00044</t>
  </si>
  <si>
    <t>F60137411</t>
  </si>
  <si>
    <t>SERVEIS A LES PERSONES ENCÍS, SCCL</t>
  </si>
  <si>
    <t>GESTIÓ I EXPLOTACIÓ CC SAGRADA FAMÍLIA</t>
  </si>
  <si>
    <t>11C00045</t>
  </si>
  <si>
    <t>B59489351</t>
  </si>
  <si>
    <t>TRANSIT PROJECTES, S.L.</t>
  </si>
  <si>
    <t>GESTIÓ I EXPLOTACIÓ CC COTXERES BORRELL</t>
  </si>
  <si>
    <t>11C00046</t>
  </si>
  <si>
    <t>GESTIÓ I EXPLOTACIÓ CC GOLFERICHS</t>
  </si>
  <si>
    <t>11C00047</t>
  </si>
  <si>
    <t>GESTIÓ I EXPLOTACIÓ CC CASA ELIZALDE</t>
  </si>
  <si>
    <t>14C00037</t>
  </si>
  <si>
    <t>U66492539</t>
  </si>
  <si>
    <t>EIXAMPLESPI,SL-ASSOC.ESPOR.EIXAMPLE UTE</t>
  </si>
  <si>
    <t>GESTIO ESPAIS I CASALS GENT GRAN DTE EIXAMPLE</t>
  </si>
  <si>
    <t>15C00001</t>
  </si>
  <si>
    <t>SSOC. ESPORTIVA L'EIXAMPLE DE BARC</t>
  </si>
  <si>
    <t>GESTIO PISTES JOAN MIRO I FORT PIENC DTE EIXAMPLE</t>
  </si>
  <si>
    <t>10C00023</t>
  </si>
  <si>
    <t>B59533190</t>
  </si>
  <si>
    <t>TASCA SERVEIS D ANIMACIO,S.L.</t>
  </si>
  <si>
    <t>CONCESSIÓ SUBVEN. EQUIPAMENT MUSICAL LA BÀSCULA</t>
  </si>
  <si>
    <t>11C00019</t>
  </si>
  <si>
    <t>GESTIÓ DE SERVEIS DE LUDOTEQUES DISTRICTE</t>
  </si>
  <si>
    <t>11C00033</t>
  </si>
  <si>
    <t>G58441189</t>
  </si>
  <si>
    <t>UNIO D'ENTITATS DE LA MARINA</t>
  </si>
  <si>
    <t>GESTIÓ I EXPLOTACIÓ CENTRE CÍVIC LA CADENA</t>
  </si>
  <si>
    <t>14C00008</t>
  </si>
  <si>
    <t>CONCESSIO CASAL GENT GRAN DT. SANTS-MONTJUÏC</t>
  </si>
  <si>
    <t>11C00042</t>
  </si>
  <si>
    <t>GESTIÓ CC CAN DEU</t>
  </si>
  <si>
    <t>12C00014</t>
  </si>
  <si>
    <t>G59874974</t>
  </si>
  <si>
    <t>CLUB JOVENTUT LES CORTS</t>
  </si>
  <si>
    <t>GESTIÓ I EXPLOTACIÓ IME PAVELLÓ ILLA 2012-2014</t>
  </si>
  <si>
    <t>34211</t>
  </si>
  <si>
    <t>13C00007</t>
  </si>
  <si>
    <t>GESTIÓ I EXPLOTACIÓ CC PERE QUART 2013-2015</t>
  </si>
  <si>
    <t>14C00017</t>
  </si>
  <si>
    <t>GESTIÓ CENTRE CÍVIC LES CORTS 2014-2015</t>
  </si>
  <si>
    <t>12C00019</t>
  </si>
  <si>
    <t>B60641925</t>
  </si>
  <si>
    <t>QSL SERVEIS CULTURALS,SL.</t>
  </si>
  <si>
    <t>GESTIÓ CENTRE CÍVIC SARRIÀ</t>
  </si>
  <si>
    <t>13C00009</t>
  </si>
  <si>
    <t>GESTIÓ  C.C.PERE PRUNA 2013-2015</t>
  </si>
  <si>
    <t>12C00028</t>
  </si>
  <si>
    <t>GESTIÓ CUROS I TALLERS C.C. LA SEDETA</t>
  </si>
  <si>
    <t>12C00033</t>
  </si>
  <si>
    <t>R5800395E</t>
  </si>
  <si>
    <t>FUNDACIÓ PERE TARRÉS</t>
  </si>
  <si>
    <t>DINAMITZACIÓ ESPAI GENT GRAN LA VIOLETA</t>
  </si>
  <si>
    <t>13C00015</t>
  </si>
  <si>
    <t>GESTIÓ EQUIPAMENT C.C. EL COLL - LA BRUGUERA</t>
  </si>
  <si>
    <t>13C00016</t>
  </si>
  <si>
    <t>G08979874</t>
  </si>
  <si>
    <t>CLUB BASQUET PEDAGOGIUM</t>
  </si>
  <si>
    <t>GESTIO PISTA POLIESPORTIVA JOSEP COMELLAS</t>
  </si>
  <si>
    <t>15C00002</t>
  </si>
  <si>
    <t xml:space="preserve"> EIXAMPLE SPI,SL</t>
  </si>
  <si>
    <t>GESTIÓ PISCINA LLAC PARC CREUETA DEL COLL</t>
  </si>
  <si>
    <t>10C00034</t>
  </si>
  <si>
    <t>GESTIÓ I EXPLOTACIÓ C.C. DEL CARMEL</t>
  </si>
  <si>
    <t>13C00008</t>
  </si>
  <si>
    <t>GESTIÓ I DINAMITZ.DELS PROGR. DEL CC GUINARDO</t>
  </si>
  <si>
    <t>14C00009</t>
  </si>
  <si>
    <t>GESTIÓ C.C. DEL CARMEL</t>
  </si>
  <si>
    <t>14C00015</t>
  </si>
  <si>
    <t>GESTIO I SERVEIS A LUDOTEQUES I CASALS INFANTILS</t>
  </si>
  <si>
    <t>14C00019</t>
  </si>
  <si>
    <t>B59545913</t>
  </si>
  <si>
    <t>INICIATIVES I PROGRAMES,S.L.</t>
  </si>
  <si>
    <t>GESTIÓ ESPAI JOVE BOCA NORD</t>
  </si>
  <si>
    <t>11C00049</t>
  </si>
  <si>
    <t>GESTIO CIVICA EQUIPAMENT CASAL BARRI PROSPERITAT</t>
  </si>
  <si>
    <t>11C00050</t>
  </si>
  <si>
    <t>G58327289</t>
  </si>
  <si>
    <t>BIDO DE NOU BARRIS</t>
  </si>
  <si>
    <t>GESTIO CIVICA EQUIPAMENT ATENEU POPULAR</t>
  </si>
  <si>
    <t>11C00051</t>
  </si>
  <si>
    <t>G63695381</t>
  </si>
  <si>
    <t>TURÓ ACCIÓ SOCIO CULTURAL (TASC)</t>
  </si>
  <si>
    <t>GESTIO CIVICA EQUIPAMENT CENTRE CIVIC CAN BASTE</t>
  </si>
  <si>
    <t>12C00024</t>
  </si>
  <si>
    <t>G60433364</t>
  </si>
  <si>
    <t>LA MASIA DE LA GUINEUETA,ASSO.DE LL</t>
  </si>
  <si>
    <t>GESTIO CIVICA EQUIPAMENT LA MASIA 2012-2014</t>
  </si>
  <si>
    <t>13C00004</t>
  </si>
  <si>
    <t>GESTIO CONCESSIÓ ESPAI JOVE LES BASSES</t>
  </si>
  <si>
    <t>13C00005</t>
  </si>
  <si>
    <t>GESTIO CONCESSIÓ  ZONA NORD</t>
  </si>
  <si>
    <t>13C00006</t>
  </si>
  <si>
    <t>GESTIO CONCESSIÓ MASIA CAN VERDAGUER</t>
  </si>
  <si>
    <t>14C00028</t>
  </si>
  <si>
    <t>LEONOR R. R.</t>
  </si>
  <si>
    <t>GESTIO BAR-CAFETERIA CAAL GENT GRAN PEDRAFORCA</t>
  </si>
  <si>
    <t>14C00029</t>
  </si>
  <si>
    <t>T. A.JORGE</t>
  </si>
  <si>
    <t>GESTIO BAR-CAFETERIA CASAL GENT GRAN CASA NOSTRA</t>
  </si>
  <si>
    <t>15C00003</t>
  </si>
  <si>
    <t>JOSEFA V. T.</t>
  </si>
  <si>
    <t>GESTIO SERVEI BAR-CAFETERIA C.G.G. TURÓ PEIRA</t>
  </si>
  <si>
    <t>12C00031</t>
  </si>
  <si>
    <t>GESTIÓ DEL CENTRE CÍVIC NAVAS</t>
  </si>
  <si>
    <t>13C00013</t>
  </si>
  <si>
    <t>GESTIÓ DELS SERVEIS DE GENT GRAN DTE. SANT ANDREU</t>
  </si>
  <si>
    <t>13C00014</t>
  </si>
  <si>
    <t>B64693294</t>
  </si>
  <si>
    <t>N54 PRODUCCCIONS</t>
  </si>
  <si>
    <t>GESTIO DEL SANT ANDREU TEATRE</t>
  </si>
  <si>
    <t>13C00020</t>
  </si>
  <si>
    <t>GESTIO DEL PROJ MUSICAL I AUDIOVISUAL ESPAI JOVE G</t>
  </si>
  <si>
    <t>12C00007</t>
  </si>
  <si>
    <t>G08932675</t>
  </si>
  <si>
    <t>ASSOC. SANT MARTI ESPORT</t>
  </si>
  <si>
    <t>GESTIO I EXPLOTACIO PISTA POLIESPORTIVA  LA PAU</t>
  </si>
  <si>
    <t>13C00001</t>
  </si>
  <si>
    <t>L. M.MARIA FERNANDA</t>
  </si>
  <si>
    <t>GESTIO BAR CASAL GENT GRAN QUATRE CANTONS</t>
  </si>
  <si>
    <t>14C00018</t>
  </si>
  <si>
    <t>GESTIO I EXPLOTACIO CC PARC SANDARU I C GENT GRAN</t>
  </si>
  <si>
    <t>14C00020</t>
  </si>
  <si>
    <t>GESTIO I EXPLOTACIO CC BESOS, C.INF. I PUNT INF J</t>
  </si>
  <si>
    <t>14C00026</t>
  </si>
  <si>
    <t>R. ORTEGA</t>
  </si>
  <si>
    <t>GESTIO BAR CASAL GENT GRAN VALENTI ALMIRALL</t>
  </si>
  <si>
    <t>B07526007</t>
  </si>
  <si>
    <t>ESTUDI 6 GESTIO SOCIOEDUCATIVA, SL</t>
  </si>
  <si>
    <t>PRORROGA CONCESSIO EB PATUFETS DE NAVAS 2014-2015</t>
  </si>
  <si>
    <t>G60498433</t>
  </si>
  <si>
    <t>CEPS PROJECTES SOCIALS</t>
  </si>
  <si>
    <t>PRORROGA CONCESSIO EB CASPOLINO 2014-2015</t>
  </si>
  <si>
    <t>PRORROGA CONCESSIO EB ENXANETA 2014-2015</t>
  </si>
  <si>
    <t>Import DISPOSAT</t>
  </si>
  <si>
    <t>ENCÀRRECS DE GESTIÓ</t>
  </si>
  <si>
    <t>14S06014</t>
  </si>
  <si>
    <t>A08862997</t>
  </si>
  <si>
    <t>INFORMAC.I COMUNIC.BARCELONA SA SPM</t>
  </si>
  <si>
    <t>CONTRACTE PROGRAMA 2014-2017</t>
  </si>
  <si>
    <t>44410</t>
  </si>
  <si>
    <t>15S04326</t>
  </si>
  <si>
    <t>P5801908D</t>
  </si>
  <si>
    <t>INST. MPAL. INFORMATICA (IMI)</t>
  </si>
  <si>
    <t>CONTRACTE PROGRAMA 2015</t>
  </si>
  <si>
    <t>41030</t>
  </si>
  <si>
    <t>14S06318</t>
  </si>
  <si>
    <t>A62091616</t>
  </si>
  <si>
    <t>FOMENT DE CIUTAT SA</t>
  </si>
  <si>
    <t>ENCOMANA GESTIO PLANIF, DISS I AVAL. OF PLA ASSENT</t>
  </si>
  <si>
    <t>15S04815</t>
  </si>
  <si>
    <t>A58295296</t>
  </si>
  <si>
    <t>BASA BARCELONA ACTIVA, S.A.</t>
  </si>
  <si>
    <t>PROG. INS. SOCIOLABO DONES SUBSAH</t>
  </si>
  <si>
    <t>15S04636</t>
  </si>
  <si>
    <t>A08765919</t>
  </si>
  <si>
    <t>BARCELONA DE SERVEIS MUNICIPALS SA</t>
  </si>
  <si>
    <t>ENCÀRREC DE GESTIÓ PROJECTE AGENTS CÍVICS</t>
  </si>
  <si>
    <t>44420</t>
  </si>
  <si>
    <t>15S04414</t>
  </si>
  <si>
    <t>P5890051E</t>
  </si>
  <si>
    <t>INST. MPAL. PAISATGE URBA QUAL.VIDA</t>
  </si>
  <si>
    <t>I.M.PAISATGE URBÀ LLUMS BCN 15</t>
  </si>
  <si>
    <t>41060</t>
  </si>
  <si>
    <t>14S06011</t>
  </si>
  <si>
    <t>DESENV. ACTIV CITY PROTOCOL SO</t>
  </si>
  <si>
    <t>41032</t>
  </si>
  <si>
    <t>14S06010</t>
  </si>
  <si>
    <t>DESENVOLUPAMENT PROGRAMA STEM</t>
  </si>
  <si>
    <t>15S04439</t>
  </si>
  <si>
    <t>ENCÀRREC DE GESTIÓ PROVISIONAL PLAÇA GLÒRIES</t>
  </si>
  <si>
    <t>44431</t>
  </si>
  <si>
    <t>15S04532</t>
  </si>
  <si>
    <t>G59125369</t>
  </si>
  <si>
    <t>FUNDACIO MIES VAN DER ROHE</t>
  </si>
  <si>
    <t>FMVDR ACTUACIONS INTERCANVI CULTUR</t>
  </si>
  <si>
    <t>44330</t>
  </si>
  <si>
    <t>15S04822</t>
  </si>
  <si>
    <t>ACTIVITATS DIAGONAL PASS.GRÀCIA</t>
  </si>
  <si>
    <t>15S04860</t>
  </si>
  <si>
    <t>MANTENIMENT SISTEMES INFORM</t>
  </si>
  <si>
    <t>14S05009</t>
  </si>
  <si>
    <t xml:space="preserve"> BSM BCN OPEN CHALLENGE</t>
  </si>
  <si>
    <t>14S06066</t>
  </si>
  <si>
    <t>74480</t>
  </si>
  <si>
    <t>13S04791</t>
  </si>
  <si>
    <t xml:space="preserve"> SISTEMA INTEGRAL IMPRESSIÓ</t>
  </si>
  <si>
    <t>41031</t>
  </si>
  <si>
    <t>H150000032</t>
  </si>
  <si>
    <t>INSTITUT MUNICIPAL D'INFORMÀTICA</t>
  </si>
  <si>
    <t>CONTRACTE PROGRAMA IMI 2015</t>
  </si>
  <si>
    <t>TRANSFERÈNCIES A ENS PÚBLICS</t>
  </si>
  <si>
    <t>15S04862</t>
  </si>
  <si>
    <t>G08945859</t>
  </si>
  <si>
    <t>ASSOCIACIÓ PER A LES NACIONS UNIDES</t>
  </si>
  <si>
    <t>EDUCACIO I SENSIBILITZACIO EN DRETS HUMANS A BCN</t>
  </si>
  <si>
    <t>14S06992</t>
  </si>
  <si>
    <t>G61045605</t>
  </si>
  <si>
    <t>ASSOC.INTERN.CIUTATS EDUCADORES</t>
  </si>
  <si>
    <t>IMPULS I SUPORT GESTIO SECRETARIA DE L'ASSOCIACIO</t>
  </si>
  <si>
    <t>15S04431</t>
  </si>
  <si>
    <t>525858660</t>
  </si>
  <si>
    <t>THE LEAGUE OF HISTORICAL CITIE</t>
  </si>
  <si>
    <t>QUOTA ANUAL 2015 COM A MEMBRE DE L'ASSOCIACIÓ</t>
  </si>
  <si>
    <t>15S04500</t>
  </si>
  <si>
    <t>G78293669</t>
  </si>
  <si>
    <t>NAS UNION DE CIUDADES CAPITALES IBE</t>
  </si>
  <si>
    <t>QUOTA ANUAL 2015</t>
  </si>
  <si>
    <t>15S04791</t>
  </si>
  <si>
    <t>V58679978</t>
  </si>
  <si>
    <t>CONSELL CATALÀ DEL MOVIMENT EU</t>
  </si>
  <si>
    <t>QUOTA ANUAL 2015 COM A MEMBRE</t>
  </si>
  <si>
    <t>15S04472</t>
  </si>
  <si>
    <t>G08496606</t>
  </si>
  <si>
    <t>CONF.SIND.COMIS.OBRERA NACIONAL CAT</t>
  </si>
  <si>
    <t>COL·LABORACIONS AL CESB (ANY 2015)</t>
  </si>
  <si>
    <t>15S04474</t>
  </si>
  <si>
    <t>G08496622</t>
  </si>
  <si>
    <t>UNION GENERAL TRABAJADORES CATALUÑA</t>
  </si>
  <si>
    <t>15S04875</t>
  </si>
  <si>
    <t>G83055897</t>
  </si>
  <si>
    <t>FUNDACIÓN CONSEJO ESPAÑA-JAPÓN</t>
  </si>
  <si>
    <t>QUOTA COM A PATRO - ACTIVITATS 2015</t>
  </si>
  <si>
    <t>15S04873</t>
  </si>
  <si>
    <t>G83997460</t>
  </si>
  <si>
    <t>FUNDACION CONSEJO ESPAÑA CHINA</t>
  </si>
  <si>
    <t>QUOTA ANUAL COM A PATRO-ACTIVITATS 2015</t>
  </si>
  <si>
    <t>15S04475</t>
  </si>
  <si>
    <t>G08486607</t>
  </si>
  <si>
    <t>FOMENTO DEL TRABAJO NACIONAL</t>
  </si>
  <si>
    <t>15S04484</t>
  </si>
  <si>
    <t>G63327696</t>
  </si>
  <si>
    <t>ORGANIZACION MUNDIAL CIUDADES Y GOB</t>
  </si>
  <si>
    <t>QUOTA PER A L'ANY 2015</t>
  </si>
  <si>
    <t>15S04654</t>
  </si>
  <si>
    <t>447820987</t>
  </si>
  <si>
    <t>L'ASBL EUROCITIES</t>
  </si>
  <si>
    <t>QUOTA 2015 MEMBRE_FUNDADOR</t>
  </si>
  <si>
    <t>14S07399</t>
  </si>
  <si>
    <t>G08678120</t>
  </si>
  <si>
    <t>ESQUERRA REPUBLICANA CATALUNYA</t>
  </si>
  <si>
    <t>APORTACIÓ GRUPS POLÍTICS MUNICIPALS</t>
  </si>
  <si>
    <t>48962</t>
  </si>
  <si>
    <t>14S07398</t>
  </si>
  <si>
    <t>G58362245</t>
  </si>
  <si>
    <t>INICIATIVA PER CATALUNYA-VERDS</t>
  </si>
  <si>
    <t>14S07397</t>
  </si>
  <si>
    <t>G63348379</t>
  </si>
  <si>
    <t>GRUPO MUNICIPAL PARTIDO POPULAR BAR</t>
  </si>
  <si>
    <t>14S07396</t>
  </si>
  <si>
    <t>G63164859</t>
  </si>
  <si>
    <t>PROGRES MUNICIPAL</t>
  </si>
  <si>
    <t>14S07395</t>
  </si>
  <si>
    <t>G08809147</t>
  </si>
  <si>
    <t>GRUP MUNICIPAL CIU</t>
  </si>
  <si>
    <t>15S04416</t>
  </si>
  <si>
    <t>G08428138</t>
  </si>
  <si>
    <t>MIRO FUNDACIO JOAN MIRO CENTRE</t>
  </si>
  <si>
    <t>ASSEGURANÇA DIPÒSIT PINTURA  GABINET D'ALCALDIA</t>
  </si>
  <si>
    <t>48505</t>
  </si>
  <si>
    <t>15S04366</t>
  </si>
  <si>
    <t>G60544665</t>
  </si>
  <si>
    <t>CIDEU-CENTRO IBER.DESAR.ESTR.U</t>
  </si>
  <si>
    <t>QUOTA ANUAL 2015  (MEMBRE-FUNDADOR)</t>
  </si>
  <si>
    <t>15S04609</t>
  </si>
  <si>
    <t>G85608214</t>
  </si>
  <si>
    <t>FUNDACION CONSEJO ESPAÑA-INDIA</t>
  </si>
  <si>
    <t>QUOTA ANUAL 2015 COM A PATRÓ</t>
  </si>
  <si>
    <t>15S04814</t>
  </si>
  <si>
    <t>G63518476</t>
  </si>
  <si>
    <t>IBEI INSTITUT BARCELONA ESTUDIS INT</t>
  </si>
  <si>
    <t>APORTACIÓ COM A MEMBRE_PATRÓ 2015</t>
  </si>
  <si>
    <t>48503</t>
  </si>
  <si>
    <t>15S04692</t>
  </si>
  <si>
    <t>G64269079</t>
  </si>
  <si>
    <t>FUNDACIO PRIVADA CASA AMERICA CATAL</t>
  </si>
  <si>
    <t>APORTACIÓ 2015 COM A MEMBRE FUNDADOR I PATRÓ</t>
  </si>
  <si>
    <t>48501</t>
  </si>
  <si>
    <t>15S04813</t>
  </si>
  <si>
    <t>G08824187</t>
  </si>
  <si>
    <t>CIDOBCENTRE D'INFORMACIO I DOCUMENT.INTE</t>
  </si>
  <si>
    <t>APORTACIO COM A MEMBRE PATRO 2015</t>
  </si>
  <si>
    <t>48516</t>
  </si>
  <si>
    <t>15S04522</t>
  </si>
  <si>
    <t>G60667813</t>
  </si>
  <si>
    <t>FUNDACIO UNIVERSITAT OBERTA DE CATA</t>
  </si>
  <si>
    <t>ACTIVITATS FORMATIVES, CURSOS ANGLÈS</t>
  </si>
  <si>
    <t>15S04540</t>
  </si>
  <si>
    <t>G61017703</t>
  </si>
  <si>
    <t>COMITE D´EMPRESA</t>
  </si>
  <si>
    <t xml:space="preserve">APORTACIÓ DESPESES GENERALS </t>
  </si>
  <si>
    <t>15S04538</t>
  </si>
  <si>
    <t xml:space="preserve">FONS CULTURA-ESPORTS I DESPESES </t>
  </si>
  <si>
    <t>15S04526</t>
  </si>
  <si>
    <t>G61018388</t>
  </si>
  <si>
    <t>JUNTA PERSONAL AYUNTAMIENTO DE BARC</t>
  </si>
  <si>
    <t>15S04513</t>
  </si>
  <si>
    <t>FONS CULTURA-ESPORTS I DESPESES</t>
  </si>
  <si>
    <t>15S04874</t>
  </si>
  <si>
    <t>G28783991</t>
  </si>
  <si>
    <t>FEDERAC.ESPA\OLA MUNICIPIOSY PROVIN</t>
  </si>
  <si>
    <t>QUOTA 2015 RECS-PROJECTE "HEALTHY CITIES"</t>
  </si>
  <si>
    <t>48500</t>
  </si>
  <si>
    <t>15S03991</t>
  </si>
  <si>
    <t>P5800046D</t>
  </si>
  <si>
    <t>CONSORCI INSTITUT D'INFANCIA I MON</t>
  </si>
  <si>
    <t>APORTACIO MUNICIPAL 2015</t>
  </si>
  <si>
    <t>46727</t>
  </si>
  <si>
    <t>15S03924</t>
  </si>
  <si>
    <t>Q0801425J</t>
  </si>
  <si>
    <t>CONSORCI DE SERVEIS SOCIALS DE BARC</t>
  </si>
  <si>
    <t>46746</t>
  </si>
  <si>
    <t>15S03920</t>
  </si>
  <si>
    <t>P5801904C</t>
  </si>
  <si>
    <t>P.A.M.E.N.INSTITUT MUNICIPAL PREST.ASSIST.PER</t>
  </si>
  <si>
    <t>46717</t>
  </si>
  <si>
    <t>15S04359</t>
  </si>
  <si>
    <t>Q0801511G</t>
  </si>
  <si>
    <t>CONSORCI DE L'HABITATGE BARCELONA</t>
  </si>
  <si>
    <t>APORTACIÓ ANUAL 2015 CONSORCI DE L'HABITATGE</t>
  </si>
  <si>
    <t>46743</t>
  </si>
  <si>
    <t>15S04505</t>
  </si>
  <si>
    <t>2015LIQUIDACIÓ TMTR  A L'AREA METROPOLITA DE BCN</t>
  </si>
  <si>
    <t>46401</t>
  </si>
  <si>
    <t>15S04820</t>
  </si>
  <si>
    <t>V60334497</t>
  </si>
  <si>
    <t>ACEFAT,A.I.E.</t>
  </si>
  <si>
    <t>APORTACIÓ 2015 ACEFAT A.I.E</t>
  </si>
  <si>
    <t>47903</t>
  </si>
  <si>
    <t>15S04363</t>
  </si>
  <si>
    <t>P0800115H</t>
  </si>
  <si>
    <t>AGENCIA LOCAL D'ENERGIA DE BARCELON</t>
  </si>
  <si>
    <t>APORTACIÓ ANUAL 2015 AGÈNCIA D'ENERGIA BCN</t>
  </si>
  <si>
    <t>46735</t>
  </si>
  <si>
    <t>15S04496</t>
  </si>
  <si>
    <t>G64166747</t>
  </si>
  <si>
    <t>FUNDACIO PRIVADA BIOREGIó DE CATALU</t>
  </si>
  <si>
    <t>APORTACIÓ BIOCAT</t>
  </si>
  <si>
    <t>48546</t>
  </si>
  <si>
    <t>15S04383</t>
  </si>
  <si>
    <t>G60489937</t>
  </si>
  <si>
    <t>PLA ESTRATEGIC METROPOLITA BARCELON</t>
  </si>
  <si>
    <t>APORTACIÓ PLA ESTRATÈGIC METROPOLITÀ / FEBRER</t>
  </si>
  <si>
    <t>48527</t>
  </si>
  <si>
    <t>15S04006</t>
  </si>
  <si>
    <t>APORTACIÓ PLA ESTRATÈGIC METROPOLITÀ/ GENER</t>
  </si>
  <si>
    <t>15S04382</t>
  </si>
  <si>
    <t>P5890003F</t>
  </si>
  <si>
    <t>TURISME DE BARCELONA</t>
  </si>
  <si>
    <t>APORTACIÓ TURISME MES DE FEBRER</t>
  </si>
  <si>
    <t>46713</t>
  </si>
  <si>
    <t>15S03944</t>
  </si>
  <si>
    <t>APORTACIÓ TURISME MES DE GENER</t>
  </si>
  <si>
    <t>15S04408</t>
  </si>
  <si>
    <t xml:space="preserve"> PLA ESTRATÈGIC METROPOLITÀ MARÇ/DESMBRE</t>
  </si>
  <si>
    <t>15S04409</t>
  </si>
  <si>
    <t>APORTACIÓ TURISME MARÇ-DESEMBRE</t>
  </si>
  <si>
    <t>15S04502</t>
  </si>
  <si>
    <t>CONSORCI TURISME BARCELONA. FONS FOMENT TURISME</t>
  </si>
  <si>
    <t>46712</t>
  </si>
  <si>
    <t>10S00002</t>
  </si>
  <si>
    <t>P5890049I</t>
  </si>
  <si>
    <t>AUTORITAT DEL TRANSPORT METROPOLITA</t>
  </si>
  <si>
    <t>APORTACIÓ MUNICIPAL A LA ATM ANY 2010</t>
  </si>
  <si>
    <t>46701</t>
  </si>
  <si>
    <t>15S04022</t>
  </si>
  <si>
    <t>APORTACIÓ MUNICIPAL AMB 2015</t>
  </si>
  <si>
    <t>46404</t>
  </si>
  <si>
    <t>15S04185</t>
  </si>
  <si>
    <t>AMB. CESS. TRIBUTS I F. COMPLEMENT FINANÇAM 2015</t>
  </si>
  <si>
    <t>46403</t>
  </si>
  <si>
    <t>14S06127</t>
  </si>
  <si>
    <t>APORTACIÓ MUNICIPAL A L'ATM 2015-2017</t>
  </si>
  <si>
    <t>15S04577</t>
  </si>
  <si>
    <t>Q0801205F</t>
  </si>
  <si>
    <t>CONSORCI D'EDUCACIO DE BARCELO</t>
  </si>
  <si>
    <t>TRANSF.DTE.S.MARTÍ ESCOLES E.MARQUESINA I C.ARENAL</t>
  </si>
  <si>
    <t>46703</t>
  </si>
  <si>
    <t>15S04676</t>
  </si>
  <si>
    <t>G61645149</t>
  </si>
  <si>
    <t>FUND. PRIV JULIO MUÑOZ RAMONET</t>
  </si>
  <si>
    <t>APORTACIÓ MUNICIPAL ANUAL</t>
  </si>
  <si>
    <t>48528</t>
  </si>
  <si>
    <t>15S04509</t>
  </si>
  <si>
    <t>Q5856172A</t>
  </si>
  <si>
    <t>CONSORCI DE NORMALITZACIO LINGUISTI</t>
  </si>
  <si>
    <t>46747</t>
  </si>
  <si>
    <t>15S03970</t>
  </si>
  <si>
    <t>15S04801</t>
  </si>
  <si>
    <t>APORTACIÓ AL CONS. D'EDUCACIÓ PEL PLA EDUCATIU</t>
  </si>
  <si>
    <t>15S04866</t>
  </si>
  <si>
    <t>A08016081</t>
  </si>
  <si>
    <t>TRANSPORTS DE BARCELONA, S.A.</t>
  </si>
  <si>
    <t>MAQUINA EXPENEDORA DE TÍTOLS DE VIATGE</t>
  </si>
  <si>
    <t>76438</t>
  </si>
  <si>
    <t>C150000011</t>
  </si>
  <si>
    <t>Q5856358F</t>
  </si>
  <si>
    <t>CONSORCI AUDITORI I ORQUESTRA</t>
  </si>
  <si>
    <t>APORTACIÓ CORRENT 2015 - CONSORCI AUDITORI I ORQUE</t>
  </si>
  <si>
    <t>C150000231</t>
  </si>
  <si>
    <t>Q5856181B</t>
  </si>
  <si>
    <t>CONSORCI DEL MUSEU D'ART CONTEMPORA</t>
  </si>
  <si>
    <t>APORTACIÓ CORRENT 2015 - MACBA</t>
  </si>
  <si>
    <t>46705</t>
  </si>
  <si>
    <t>C150000234</t>
  </si>
  <si>
    <t>FUNDACIO JOAN MIRO</t>
  </si>
  <si>
    <t>APORTACIÓ CORRENT CAP. 4 2015 - FUND. J. MIRÓ</t>
  </si>
  <si>
    <t>45202</t>
  </si>
  <si>
    <t>C150000235</t>
  </si>
  <si>
    <t>G66008897</t>
  </si>
  <si>
    <t>FUNDACIÓ MUSEU PICASSO DE BARCELONA</t>
  </si>
  <si>
    <t>APORTACIÓ CORRENT CAP. 4 2015 - FUND. M. PICASSO</t>
  </si>
  <si>
    <t>45208</t>
  </si>
  <si>
    <t>C150000236</t>
  </si>
  <si>
    <t>G58658931</t>
  </si>
  <si>
    <t>FUNDACIO TEATRE LLIURE</t>
  </si>
  <si>
    <t>APORTACIÓ CORRENT CAP. 4 2015 - FUND. T. LLIURE</t>
  </si>
  <si>
    <t>45204</t>
  </si>
  <si>
    <t>C150000283</t>
  </si>
  <si>
    <t>G61879607</t>
  </si>
  <si>
    <t>FUNDACIO PRIVADA JOAN BROSSA</t>
  </si>
  <si>
    <t>APORTACIÓ CORRENT 2015 - FUND. J. BROSSA</t>
  </si>
  <si>
    <t>45209</t>
  </si>
  <si>
    <t>C150000618</t>
  </si>
  <si>
    <t>Q5856250E</t>
  </si>
  <si>
    <t>MUSEU NACIONAL D'ART DE CATALUNYA</t>
  </si>
  <si>
    <t>APORTACIÓ CORRENT 2015 - MNAC</t>
  </si>
  <si>
    <t>C150000620</t>
  </si>
  <si>
    <t>P5800017E</t>
  </si>
  <si>
    <t>CENTRE DE CULTURA CONTEMPORANIA DE</t>
  </si>
  <si>
    <t>APORTACIÓ CORRENT 2015 - CCCB</t>
  </si>
  <si>
    <t>46704</t>
  </si>
  <si>
    <t>C150000729</t>
  </si>
  <si>
    <t>Q0868004C</t>
  </si>
  <si>
    <t>REAL ACADEMIA DE CIENCIES I ARTS DE</t>
  </si>
  <si>
    <t>REIAL ACADÈMIA DE CIENCIES. OBSERVATORI FABRA</t>
  </si>
  <si>
    <t>78000</t>
  </si>
  <si>
    <t>C150000752</t>
  </si>
  <si>
    <t>G58268582</t>
  </si>
  <si>
    <t>FUNDACIO ANTONI TAPIES</t>
  </si>
  <si>
    <t>APORTACIÓ CORRENT 2015 - F.A.TÀPIES</t>
  </si>
  <si>
    <t>45203</t>
  </si>
  <si>
    <t>C150000772</t>
  </si>
  <si>
    <t>G59684548</t>
  </si>
  <si>
    <t>FUNDACIO ORFEO CATALÀ PALAU MUSICA</t>
  </si>
  <si>
    <t>APORTACIÓ CORRENT 2015 - FOC-PMC</t>
  </si>
  <si>
    <t>45206</t>
  </si>
  <si>
    <t>CONSORCI DE NORMALITZACIÓ LÍNGÜÍSTICA</t>
  </si>
  <si>
    <t xml:space="preserve"> REALITZACIÓ DE CURSOS DE CATALÀ</t>
  </si>
  <si>
    <t>G61064242</t>
  </si>
  <si>
    <t>FED .SALUT MENTAL CATALUNYA</t>
  </si>
  <si>
    <t>ACTIVA'T PER LA SALUT MENTAL</t>
  </si>
  <si>
    <t>TRANSFERÈNCIES A ALTRES ENS MUNICIPALS</t>
  </si>
  <si>
    <t>15S04758</t>
  </si>
  <si>
    <t>G17565318</t>
  </si>
  <si>
    <t>RED DE JUDERIAS DE ESPAÑA</t>
  </si>
  <si>
    <t>QUOTA 2015 COM A MEMBRE</t>
  </si>
  <si>
    <t>14S06422</t>
  </si>
  <si>
    <t>SERVEIS DE HOSTING PER L'APLICACIO CRM</t>
  </si>
  <si>
    <t>15S04525</t>
  </si>
  <si>
    <t>TRANSFERENCIA IMI 7.000.000.- PER CANVI CAPÍTOL</t>
  </si>
  <si>
    <t>14S05676</t>
  </si>
  <si>
    <t>MANTENIMENT APLICACIO CRM</t>
  </si>
  <si>
    <t>15S04406</t>
  </si>
  <si>
    <t>BARCELONA REG. AGE. METROP. DESEN.</t>
  </si>
  <si>
    <t>TASQUES DE L'OFICINA DEL PLA DELTA</t>
  </si>
  <si>
    <t>46421</t>
  </si>
  <si>
    <t>15S04767</t>
  </si>
  <si>
    <t>Q0801296E</t>
  </si>
  <si>
    <t>INST. BARCELONA ESPORTS</t>
  </si>
  <si>
    <t>TRANSF PLATAF LOGISTICA X SEGURETAT ACT. NAUTIQUES</t>
  </si>
  <si>
    <t>41070</t>
  </si>
  <si>
    <t>15S03945</t>
  </si>
  <si>
    <t>P0800234G</t>
  </si>
  <si>
    <t>INST. MPAL. SERVEIS SOCIALS</t>
  </si>
  <si>
    <t>41041</t>
  </si>
  <si>
    <t>15S04766</t>
  </si>
  <si>
    <t>P5801909B</t>
  </si>
  <si>
    <t>INST. MPAL. PERSONES DISCAPACITAT</t>
  </si>
  <si>
    <t>TRANSF PLACES RESIDENCIALS CONCERTADES ASPACE</t>
  </si>
  <si>
    <t>41080</t>
  </si>
  <si>
    <t>15S03915</t>
  </si>
  <si>
    <t>41081</t>
  </si>
  <si>
    <t>15S03907</t>
  </si>
  <si>
    <t>TRANSFERÈNCIA APORTACIÓ MUNICIPAL 2015</t>
  </si>
  <si>
    <t>15S03952</t>
  </si>
  <si>
    <t>41040</t>
  </si>
  <si>
    <t>15S04768</t>
  </si>
  <si>
    <t>TRANSF AJUTS X COMBATRE LA POBRESA ENERGÈTICA</t>
  </si>
  <si>
    <t>15S03954</t>
  </si>
  <si>
    <t>15S03912</t>
  </si>
  <si>
    <t>15S04506</t>
  </si>
  <si>
    <t>FONS EXTRAORDINARI AJUTS URGENTS MENORS 16 ANYS</t>
  </si>
  <si>
    <t>15S03927</t>
  </si>
  <si>
    <t>15S04388</t>
  </si>
  <si>
    <t>APORTACIÓ ANUAL 2015 IFUNDACIÓ MIES VAN DER ROHE</t>
  </si>
  <si>
    <t>15S04356</t>
  </si>
  <si>
    <t>P5801910J</t>
  </si>
  <si>
    <t>INST. MPAL. URBANISME</t>
  </si>
  <si>
    <t>APORTACIÓ ANUAL 2015 INSTITUT MUN.D'URBANISME</t>
  </si>
  <si>
    <t>41010</t>
  </si>
  <si>
    <t>15S04440</t>
  </si>
  <si>
    <t>APORTACIÓ ANUAL 2015 CONTRACTE PROGRAMA IMI</t>
  </si>
  <si>
    <t>15S04357</t>
  </si>
  <si>
    <t>APORTACIÓ ANUAL 2015 FOMENT DE CIUTAT SA</t>
  </si>
  <si>
    <t>15S04358</t>
  </si>
  <si>
    <t>A62320486</t>
  </si>
  <si>
    <t>BARCELONA DE INFRAESTRUCT. MUNICIPA</t>
  </si>
  <si>
    <t>APORTACIÓ ANUAL 2015 BIMSA</t>
  </si>
  <si>
    <t>44430</t>
  </si>
  <si>
    <t>15S04826</t>
  </si>
  <si>
    <t>APORTACIÓ 2015 AJUTS REHABILITACIÓ I.M.P.U.iQV</t>
  </si>
  <si>
    <t>71060</t>
  </si>
  <si>
    <t>15S04360</t>
  </si>
  <si>
    <t>A62453717</t>
  </si>
  <si>
    <t>BAGURSA S.M. BARCELONA GESTIO URBAN</t>
  </si>
  <si>
    <t>APORTACIÓ ANUAL 2015 BAGURSA</t>
  </si>
  <si>
    <t>44434</t>
  </si>
  <si>
    <t>15S04865</t>
  </si>
  <si>
    <t>APORTACIÓ ANUAL 2015 I.M.P.U.iQV</t>
  </si>
  <si>
    <t>15S04362</t>
  </si>
  <si>
    <t>P0800075D</t>
  </si>
  <si>
    <t>AGENCIA D'ECOLOGIA URBANA BARCELONA</t>
  </si>
  <si>
    <t>APORTACIÓ ANUAL 2015 AGÈNCIA ECOLOGIA URBANA</t>
  </si>
  <si>
    <t>46731</t>
  </si>
  <si>
    <t>15S04361</t>
  </si>
  <si>
    <t>A66168303</t>
  </si>
  <si>
    <t>BARCELONA CICLE DE L'AIGUA, SL</t>
  </si>
  <si>
    <t>APORTACIÓ ANUAL 2015 BARCELONA CICLE DE L'AIGUA</t>
  </si>
  <si>
    <t>44453</t>
  </si>
  <si>
    <t>15S04364</t>
  </si>
  <si>
    <t>P5801914B</t>
  </si>
  <si>
    <t>INST. MPAL. PARCS I JARDINS</t>
  </si>
  <si>
    <t>APORTACIÓ ANUAL 2015 INSTITUT MUN. PARCS I JARDINS</t>
  </si>
  <si>
    <t>44310</t>
  </si>
  <si>
    <t>15S04350</t>
  </si>
  <si>
    <t>P5801911H</t>
  </si>
  <si>
    <t>INST. MPAL. HISENDA</t>
  </si>
  <si>
    <t>APORTACIÓ INSTITUT MUNICIPAL D'HISENDA</t>
  </si>
  <si>
    <t>41000</t>
  </si>
  <si>
    <t>15S04432</t>
  </si>
  <si>
    <t>ANUALITAT 2015</t>
  </si>
  <si>
    <t>15S04410</t>
  </si>
  <si>
    <t>APORTACIÓ INSTITUT MUNICIPAL D'HISENDA MARÇ-DESEMB</t>
  </si>
  <si>
    <t>15S04783</t>
  </si>
  <si>
    <t>BARCELONA ACTIVA FEDER 2007-2013 EIX 1</t>
  </si>
  <si>
    <t>44402</t>
  </si>
  <si>
    <t>15S04871</t>
  </si>
  <si>
    <t>BARCELONA ACTIVA FEDER 2007-2013 EIX 1 2N LLIURAM</t>
  </si>
  <si>
    <t>15S04381</t>
  </si>
  <si>
    <t>P5890002H</t>
  </si>
  <si>
    <t>CONSORCI EL FAR, CENTRE TREBALLS DE</t>
  </si>
  <si>
    <t>APORTACIÓ CONSORCI EL FAR</t>
  </si>
  <si>
    <t>46709</t>
  </si>
  <si>
    <t>15S03950</t>
  </si>
  <si>
    <t>15S04527</t>
  </si>
  <si>
    <t>15S04591</t>
  </si>
  <si>
    <t>P5801916G</t>
  </si>
  <si>
    <t>INST. MPAL. MERCATS</t>
  </si>
  <si>
    <t>APORTACIÓ INSTITUT MUNICIPAL DE MERCATS DE BARCELO</t>
  </si>
  <si>
    <t>41051</t>
  </si>
  <si>
    <t>15S04349</t>
  </si>
  <si>
    <t>APORTACIÓ BARCELONA ACTIVA FEBRER</t>
  </si>
  <si>
    <t>44400</t>
  </si>
  <si>
    <t>15S03995</t>
  </si>
  <si>
    <t>APORTACIÓ BARCELONA ACTIVA</t>
  </si>
  <si>
    <t>15S04512</t>
  </si>
  <si>
    <t>PROGRAMA DE FORMACIÓ PER A ATURATS DE LLARGA DURAD</t>
  </si>
  <si>
    <t>15S04296</t>
  </si>
  <si>
    <t>APORTACIÓ MPAL. CONSORCI DEL BESÒS ANY 2015</t>
  </si>
  <si>
    <t>15S03837</t>
  </si>
  <si>
    <t>P5801915I</t>
  </si>
  <si>
    <t>PATRONAT MUNICIPAL HABITATGE</t>
  </si>
  <si>
    <t>APORT. A P.M. HABITATGE. LLOG. EQUIP. MPALS. 2015</t>
  </si>
  <si>
    <t>44320</t>
  </si>
  <si>
    <t>15S04613</t>
  </si>
  <si>
    <t>P5890001J</t>
  </si>
  <si>
    <t>INST. MPAL. EDUCACIO</t>
  </si>
  <si>
    <t>TRANSF. DTE.LES CORTS PER SUPORT LECTURA ESCOLES</t>
  </si>
  <si>
    <t>41020</t>
  </si>
  <si>
    <t>15S04503</t>
  </si>
  <si>
    <t>TRANSFERÈNCIA FONS F.TURISME: FESTA CATALANA</t>
  </si>
  <si>
    <t>44300</t>
  </si>
  <si>
    <t>15S03953</t>
  </si>
  <si>
    <t>15S03977</t>
  </si>
  <si>
    <t>15S04344</t>
  </si>
  <si>
    <t>APORTACIONS A L'INSTITUT MPAL. DE SERVEIS SOCIALS</t>
  </si>
  <si>
    <t>15S04405</t>
  </si>
  <si>
    <t>TRANSFERENCIA INST MPAL SERVEIS SOCIALS 2015</t>
  </si>
  <si>
    <t>15S04403</t>
  </si>
  <si>
    <t>APORTACIÓ SERVEIS SOCIALS-DTE.SANTS-MONTJUÏC-2015</t>
  </si>
  <si>
    <t>DTE LES CORTS</t>
  </si>
  <si>
    <t>14S05695</t>
  </si>
  <si>
    <t>APORTACIÓ ECONOMICA INST MPAL INFORMÀTICA</t>
  </si>
  <si>
    <t>15S04353</t>
  </si>
  <si>
    <t>APORTACIÓ INSTITUT MUNICIPAL SERVEIS SOCIALS 2015</t>
  </si>
  <si>
    <t>15S04365</t>
  </si>
  <si>
    <t>APORTACIÓ DEL DISTRICTE SARRIÀ-SANT GERVASI A IMSS</t>
  </si>
  <si>
    <t>15S04706</t>
  </si>
  <si>
    <t>TRANSFERÈNCIA INSTITUT MUNICIPAL DE SERVEIS SOCIAL</t>
  </si>
  <si>
    <t>15S04489</t>
  </si>
  <si>
    <t>GESTIÓ INFRAESTRUCTURA INFORMÀTICA I SUPORT TÈCNIC</t>
  </si>
  <si>
    <t>15S04524</t>
  </si>
  <si>
    <t>TRANSFERENCIA   INSTITUT MUNICIPAL SERVEIS SOCIALS</t>
  </si>
  <si>
    <t>15S04534</t>
  </si>
  <si>
    <t>TRANSFERENCIA INST.MPAL.DE SERVEIS SOCIALS 2015</t>
  </si>
  <si>
    <t>15S04789</t>
  </si>
  <si>
    <t xml:space="preserve">BAGURSA S.M. </t>
  </si>
  <si>
    <t>GESTIÓ RELATIVES A L'ICIO</t>
  </si>
  <si>
    <t>44435</t>
  </si>
  <si>
    <t>15S04346</t>
  </si>
  <si>
    <t>APORTACIÓ A L'INSTITUT MUNICIPAL S.SOCIALS</t>
  </si>
  <si>
    <t>15S04220</t>
  </si>
  <si>
    <t>TRANSFERENCIA A L'IMSS</t>
  </si>
  <si>
    <t>C150000010</t>
  </si>
  <si>
    <t>P0800194C</t>
  </si>
  <si>
    <t>CONSORCI MERCAT DE LES FLORS</t>
  </si>
  <si>
    <t>APORTACIÓ CORRENT 2015 - MERCAT DE LES FLORS</t>
  </si>
  <si>
    <t>C150000230</t>
  </si>
  <si>
    <t>P0800083H</t>
  </si>
  <si>
    <t>CONSORCI BIBLIOTEQUES DE BARCELONA</t>
  </si>
  <si>
    <t>APORTACIÓ CORRENT 2015 - CONS. BIBILIOTEQUES</t>
  </si>
  <si>
    <t>46706</t>
  </si>
  <si>
    <t>C150000232</t>
  </si>
  <si>
    <t>Q0801897J</t>
  </si>
  <si>
    <t>MUSEU DE CIENCIES NATURALS DE BCN C</t>
  </si>
  <si>
    <t>APORTACIÓ CORRENT CAP. 4 2015 - MCNB</t>
  </si>
  <si>
    <t>46707</t>
  </si>
  <si>
    <t>C150000818</t>
  </si>
  <si>
    <t>APORTACIÓ INVERSIONS MCNB 2015 - COBERTA VERDA</t>
  </si>
  <si>
    <t>76709</t>
  </si>
  <si>
    <t>C150000756</t>
  </si>
  <si>
    <t>FINANÇAMENT EL GRANER-PHILLIP</t>
  </si>
  <si>
    <t xml:space="preserve">Exp. 2015/055. </t>
  </si>
  <si>
    <t>P0801900B</t>
  </si>
  <si>
    <t xml:space="preserve"> AJUNTAMENT BARCELONA</t>
  </si>
  <si>
    <t>TRANSF. DTE. SANT MARTÍ - EL CLOT</t>
  </si>
  <si>
    <t>40000</t>
  </si>
  <si>
    <t>306007364</t>
  </si>
  <si>
    <t>***2024**</t>
  </si>
  <si>
    <t>***8125**</t>
  </si>
  <si>
    <t>***6475**</t>
  </si>
  <si>
    <t>***0190**</t>
  </si>
  <si>
    <t>***3798**</t>
  </si>
  <si>
    <t>***2122**</t>
  </si>
  <si>
    <t>PR</t>
  </si>
  <si>
    <t>GT</t>
  </si>
  <si>
    <t>CV</t>
  </si>
  <si>
    <t>LL</t>
  </si>
  <si>
    <t>SB</t>
  </si>
  <si>
    <t>MC</t>
  </si>
  <si>
    <t>BECA CHRISTIAN 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</si>
</sst>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1"/>
      <name val="Calibri"/>
      <family val="2"/>
    </font>
    <font>
      <b/>
      <sz val="9"/>
      <color theme="1"/>
      <name val="Helvetica"/>
      <family val="2"/>
    </font>
    <font>
      <sz val="9"/>
      <color rgb="FF000000"/>
      <name val="Helvetica"/>
      <family val="2"/>
    </font>
    <font>
      <sz val="9"/>
      <name val="Helvetica"/>
      <family val="2"/>
    </font>
    <font>
      <sz val="9"/>
      <color theme="1"/>
      <name val="Calibri"/>
      <family val="2"/>
    </font>
    <font>
      <sz val="10"/>
      <name val="Arial"/>
      <family val="2"/>
    </font>
    <font>
      <b/>
      <sz val="9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sz val="9"/>
      <color theme="1"/>
      <name val="Calibri"/>
      <family val="2"/>
      <scheme val="minor"/>
    </font>
    <font>
      <sz val="9"/>
      <name val="Helvetica"/>
    </font>
    <font>
      <sz val="9"/>
      <color theme="1"/>
      <name val="Helvetica"/>
    </font>
    <font>
      <b/>
      <sz val="9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23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 applyAlignment="1"/>
    <xf numFmtId="0" fontId="5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4" fontId="2" fillId="0" borderId="4" xfId="0" applyNumberFormat="1" applyFont="1" applyFill="1" applyBorder="1"/>
    <xf numFmtId="3" fontId="2" fillId="0" borderId="4" xfId="0" applyNumberFormat="1" applyFont="1" applyFill="1" applyBorder="1"/>
    <xf numFmtId="0" fontId="7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right"/>
    </xf>
    <xf numFmtId="4" fontId="2" fillId="0" borderId="4" xfId="0" applyNumberFormat="1" applyFont="1" applyBorder="1" applyAlignment="1"/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43" fontId="2" fillId="0" borderId="4" xfId="1" applyFont="1" applyBorder="1" applyAlignme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2" applyFont="1" applyBorder="1" applyAlignment="1">
      <alignment horizontal="left"/>
    </xf>
    <xf numFmtId="2" fontId="6" fillId="0" borderId="4" xfId="2" applyNumberFormat="1" applyFont="1" applyBorder="1"/>
    <xf numFmtId="0" fontId="6" fillId="0" borderId="4" xfId="2" applyFont="1" applyBorder="1" applyAlignment="1">
      <alignment horizontal="center"/>
    </xf>
    <xf numFmtId="4" fontId="6" fillId="0" borderId="4" xfId="2" applyNumberFormat="1" applyFont="1" applyBorder="1" applyAlignment="1"/>
    <xf numFmtId="3" fontId="4" fillId="0" borderId="6" xfId="0" applyNumberFormat="1" applyFont="1" applyFill="1" applyBorder="1" applyAlignment="1"/>
    <xf numFmtId="3" fontId="2" fillId="0" borderId="3" xfId="0" applyNumberFormat="1" applyFont="1" applyFill="1" applyBorder="1"/>
    <xf numFmtId="0" fontId="2" fillId="0" borderId="4" xfId="0" applyFont="1" applyBorder="1" applyAlignment="1">
      <alignment horizontal="right"/>
    </xf>
    <xf numFmtId="43" fontId="2" fillId="0" borderId="4" xfId="1" applyFont="1" applyBorder="1"/>
    <xf numFmtId="3" fontId="0" fillId="0" borderId="0" xfId="0" applyNumberFormat="1"/>
    <xf numFmtId="0" fontId="6" fillId="0" borderId="4" xfId="2" applyFont="1" applyBorder="1"/>
    <xf numFmtId="0" fontId="2" fillId="0" borderId="5" xfId="0" applyFont="1" applyFill="1" applyBorder="1"/>
    <xf numFmtId="3" fontId="2" fillId="0" borderId="5" xfId="0" applyNumberFormat="1" applyFont="1" applyFill="1" applyBorder="1"/>
    <xf numFmtId="0" fontId="0" fillId="0" borderId="0" xfId="0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7" xfId="0" applyFont="1" applyFill="1" applyBorder="1" applyAlignment="1">
      <alignment horizontal="center"/>
    </xf>
    <xf numFmtId="4" fontId="4" fillId="0" borderId="8" xfId="0" applyNumberFormat="1" applyFont="1" applyFill="1" applyBorder="1" applyAlignment="1"/>
    <xf numFmtId="4" fontId="4" fillId="0" borderId="7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/>
    <xf numFmtId="3" fontId="2" fillId="0" borderId="11" xfId="0" applyNumberFormat="1" applyFont="1" applyFill="1" applyBorder="1" applyAlignment="1"/>
    <xf numFmtId="0" fontId="2" fillId="0" borderId="12" xfId="0" applyFont="1" applyFill="1" applyBorder="1"/>
    <xf numFmtId="3" fontId="2" fillId="0" borderId="13" xfId="0" applyNumberFormat="1" applyFont="1" applyFill="1" applyBorder="1" applyAlignment="1"/>
    <xf numFmtId="3" fontId="2" fillId="0" borderId="13" xfId="0" applyNumberFormat="1" applyFont="1" applyFill="1" applyBorder="1"/>
    <xf numFmtId="0" fontId="6" fillId="0" borderId="12" xfId="0" applyFont="1" applyFill="1" applyBorder="1"/>
    <xf numFmtId="0" fontId="2" fillId="0" borderId="12" xfId="0" applyFont="1" applyBorder="1"/>
    <xf numFmtId="3" fontId="2" fillId="0" borderId="13" xfId="0" applyNumberFormat="1" applyFont="1" applyBorder="1" applyAlignment="1"/>
    <xf numFmtId="0" fontId="2" fillId="0" borderId="12" xfId="0" applyFont="1" applyFill="1" applyBorder="1" applyAlignment="1"/>
    <xf numFmtId="0" fontId="2" fillId="0" borderId="12" xfId="0" applyFont="1" applyBorder="1" applyAlignment="1">
      <alignment vertical="center"/>
    </xf>
    <xf numFmtId="3" fontId="6" fillId="0" borderId="13" xfId="0" applyNumberFormat="1" applyFont="1" applyBorder="1" applyAlignment="1"/>
    <xf numFmtId="3" fontId="6" fillId="0" borderId="13" xfId="2" applyNumberFormat="1" applyFont="1" applyBorder="1" applyAlignment="1"/>
    <xf numFmtId="3" fontId="2" fillId="0" borderId="13" xfId="1" applyNumberFormat="1" applyFont="1" applyBorder="1" applyAlignment="1">
      <alignment horizontal="right"/>
    </xf>
    <xf numFmtId="4" fontId="2" fillId="0" borderId="13" xfId="0" applyNumberFormat="1" applyFont="1" applyBorder="1" applyAlignment="1"/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6" xfId="0" applyFont="1" applyFill="1" applyBorder="1"/>
    <xf numFmtId="4" fontId="2" fillId="0" borderId="3" xfId="0" applyNumberFormat="1" applyFont="1" applyBorder="1"/>
    <xf numFmtId="4" fontId="2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4" fillId="0" borderId="14" xfId="0" applyFont="1" applyFill="1" applyBorder="1"/>
    <xf numFmtId="0" fontId="4" fillId="0" borderId="2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right"/>
    </xf>
    <xf numFmtId="0" fontId="12" fillId="0" borderId="0" xfId="0" applyFont="1"/>
    <xf numFmtId="3" fontId="2" fillId="0" borderId="3" xfId="0" applyNumberFormat="1" applyFont="1" applyBorder="1"/>
    <xf numFmtId="3" fontId="12" fillId="0" borderId="0" xfId="0" applyNumberFormat="1" applyFont="1"/>
    <xf numFmtId="0" fontId="2" fillId="0" borderId="0" xfId="0" applyFont="1" applyBorder="1" applyAlignment="1">
      <alignment horizontal="right"/>
    </xf>
    <xf numFmtId="0" fontId="1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3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4" fillId="0" borderId="0" xfId="0" applyFont="1" applyFill="1" applyBorder="1" applyAlignment="1">
      <alignment horizontal="right"/>
    </xf>
    <xf numFmtId="4" fontId="6" fillId="0" borderId="4" xfId="0" applyNumberFormat="1" applyFont="1" applyBorder="1"/>
    <xf numFmtId="0" fontId="9" fillId="0" borderId="0" xfId="0" applyFont="1" applyFill="1" applyBorder="1" applyAlignment="1">
      <alignment horizontal="right"/>
    </xf>
    <xf numFmtId="0" fontId="6" fillId="0" borderId="0" xfId="0" applyFont="1" applyBorder="1"/>
    <xf numFmtId="4" fontId="6" fillId="0" borderId="4" xfId="2" applyNumberFormat="1" applyFont="1" applyBorder="1" applyAlignment="1">
      <alignment horizontal="right"/>
    </xf>
    <xf numFmtId="4" fontId="2" fillId="0" borderId="0" xfId="0" applyNumberFormat="1" applyFont="1" applyBorder="1"/>
    <xf numFmtId="4" fontId="6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12" fillId="0" borderId="0" xfId="0" applyNumberFormat="1" applyFont="1"/>
    <xf numFmtId="0" fontId="4" fillId="0" borderId="1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4" xfId="0" applyFont="1" applyFill="1" applyBorder="1"/>
    <xf numFmtId="49" fontId="13" fillId="2" borderId="4" xfId="0" applyNumberFormat="1" applyFont="1" applyFill="1" applyBorder="1"/>
    <xf numFmtId="49" fontId="13" fillId="2" borderId="4" xfId="0" applyNumberFormat="1" applyFont="1" applyFill="1" applyBorder="1" applyAlignment="1">
      <alignment wrapText="1"/>
    </xf>
    <xf numFmtId="49" fontId="13" fillId="0" borderId="4" xfId="0" applyNumberFormat="1" applyFont="1" applyFill="1" applyBorder="1"/>
    <xf numFmtId="49" fontId="13" fillId="0" borderId="3" xfId="0" applyNumberFormat="1" applyFont="1" applyFill="1" applyBorder="1"/>
    <xf numFmtId="0" fontId="15" fillId="0" borderId="17" xfId="0" applyFont="1" applyFill="1" applyBorder="1"/>
    <xf numFmtId="0" fontId="4" fillId="0" borderId="17" xfId="0" applyFont="1" applyFill="1" applyBorder="1" applyAlignment="1">
      <alignment horizontal="left"/>
    </xf>
  </cellXfs>
  <cellStyles count="3">
    <cellStyle name="Coma" xfId="1" builtinId="3"/>
    <cellStyle name="Normal" xfId="0" builtinId="0"/>
    <cellStyle name="Normal 2" xfId="2"/>
  </cellStyles>
  <dxfs count="2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6"/>
  <sheetViews>
    <sheetView tabSelected="1" workbookViewId="0">
      <selection activeCell="A2" sqref="A2"/>
    </sheetView>
  </sheetViews>
  <sheetFormatPr defaultRowHeight="14.4" x14ac:dyDescent="0.3"/>
  <cols>
    <col min="1" max="1" width="29.6640625" style="13" bestFit="1" customWidth="1"/>
    <col min="2" max="2" width="25.88671875" style="13" bestFit="1" customWidth="1"/>
    <col min="3" max="3" width="10.88671875" style="14" customWidth="1"/>
    <col min="4" max="4" width="11" style="116" customWidth="1"/>
    <col min="5" max="5" width="38.109375" style="13" customWidth="1"/>
    <col min="6" max="6" width="50.5546875" style="13" customWidth="1"/>
    <col min="7" max="7" width="9.88671875" style="16" bestFit="1" customWidth="1"/>
    <col min="8" max="8" width="10" style="16" hidden="1" customWidth="1"/>
    <col min="9" max="9" width="12.88671875" style="15" hidden="1" customWidth="1"/>
    <col min="10" max="10" width="23.109375" style="17" bestFit="1" customWidth="1"/>
    <col min="11" max="11" width="12.33203125" bestFit="1" customWidth="1"/>
  </cols>
  <sheetData>
    <row r="1" spans="1:10" x14ac:dyDescent="0.3">
      <c r="A1" s="1"/>
      <c r="B1" s="1"/>
      <c r="C1" s="2"/>
      <c r="D1" s="115"/>
      <c r="E1" s="1"/>
      <c r="F1" s="1"/>
      <c r="G1" s="5"/>
      <c r="H1" s="6"/>
      <c r="I1" s="5"/>
      <c r="J1" s="7" t="s">
        <v>0</v>
      </c>
    </row>
    <row r="2" spans="1:10" x14ac:dyDescent="0.3">
      <c r="A2" s="1"/>
      <c r="B2" s="1"/>
      <c r="C2" s="2"/>
      <c r="D2" s="115"/>
      <c r="E2" s="1"/>
      <c r="F2" s="1"/>
      <c r="G2" s="4"/>
      <c r="H2" s="4"/>
      <c r="I2" s="3"/>
      <c r="J2" s="8"/>
    </row>
    <row r="3" spans="1:10" x14ac:dyDescent="0.3">
      <c r="A3" s="1"/>
      <c r="B3" s="1"/>
      <c r="C3" s="2"/>
      <c r="D3" s="115"/>
      <c r="E3" s="1"/>
      <c r="F3" s="1"/>
      <c r="G3" s="4"/>
      <c r="H3" s="4"/>
      <c r="I3" s="3"/>
      <c r="J3" s="8"/>
    </row>
    <row r="4" spans="1:10" ht="15" thickBot="1" x14ac:dyDescent="0.35">
      <c r="A4" s="114"/>
      <c r="B4" s="114"/>
      <c r="C4" s="114"/>
      <c r="D4" s="114"/>
      <c r="E4" s="114"/>
      <c r="F4" s="9"/>
      <c r="G4" s="9"/>
      <c r="H4" s="9"/>
      <c r="I4" s="9"/>
      <c r="J4" s="10"/>
    </row>
    <row r="5" spans="1:10" ht="15" thickBot="1" x14ac:dyDescent="0.35">
      <c r="A5" s="58" t="s">
        <v>1</v>
      </c>
      <c r="B5" s="59" t="s">
        <v>2</v>
      </c>
      <c r="C5" s="122" t="s">
        <v>3</v>
      </c>
      <c r="D5" s="121" t="s">
        <v>4</v>
      </c>
      <c r="E5" s="58" t="s">
        <v>5</v>
      </c>
      <c r="F5" s="58" t="s">
        <v>6</v>
      </c>
      <c r="G5" s="60" t="s">
        <v>7</v>
      </c>
      <c r="H5" s="60" t="s">
        <v>8</v>
      </c>
      <c r="I5" s="61" t="s">
        <v>9</v>
      </c>
      <c r="J5" s="62" t="s">
        <v>1742</v>
      </c>
    </row>
    <row r="6" spans="1:10" x14ac:dyDescent="0.3">
      <c r="A6" s="64" t="s">
        <v>10</v>
      </c>
      <c r="B6" s="65" t="s">
        <v>11</v>
      </c>
      <c r="C6" s="66" t="s">
        <v>56</v>
      </c>
      <c r="D6" s="120" t="s">
        <v>2247</v>
      </c>
      <c r="E6" s="65" t="s">
        <v>2253</v>
      </c>
      <c r="F6" s="65" t="s">
        <v>53</v>
      </c>
      <c r="G6" s="67" t="s">
        <v>54</v>
      </c>
      <c r="H6" s="67" t="s">
        <v>55</v>
      </c>
      <c r="I6" s="68">
        <v>4200</v>
      </c>
      <c r="J6" s="69">
        <v>4200</v>
      </c>
    </row>
    <row r="7" spans="1:10" x14ac:dyDescent="0.3">
      <c r="A7" s="70" t="s">
        <v>10</v>
      </c>
      <c r="B7" s="13" t="s">
        <v>11</v>
      </c>
      <c r="C7" s="14" t="s">
        <v>57</v>
      </c>
      <c r="D7" s="119" t="s">
        <v>2248</v>
      </c>
      <c r="E7" s="13" t="s">
        <v>2254</v>
      </c>
      <c r="F7" s="13" t="s">
        <v>53</v>
      </c>
      <c r="G7" s="16" t="s">
        <v>54</v>
      </c>
      <c r="H7" s="16" t="s">
        <v>55</v>
      </c>
      <c r="I7" s="17">
        <v>4200</v>
      </c>
      <c r="J7" s="71">
        <v>4200</v>
      </c>
    </row>
    <row r="8" spans="1:10" x14ac:dyDescent="0.3">
      <c r="A8" s="73" t="s">
        <v>837</v>
      </c>
      <c r="B8" s="13" t="s">
        <v>11</v>
      </c>
      <c r="C8" s="14" t="s">
        <v>850</v>
      </c>
      <c r="D8" s="119" t="s">
        <v>2249</v>
      </c>
      <c r="E8" s="13" t="s">
        <v>2255</v>
      </c>
      <c r="F8" s="18" t="s">
        <v>851</v>
      </c>
      <c r="G8" s="16" t="s">
        <v>54</v>
      </c>
      <c r="H8" s="16" t="s">
        <v>22</v>
      </c>
      <c r="I8" s="17">
        <v>1200</v>
      </c>
      <c r="J8" s="71">
        <v>1200</v>
      </c>
    </row>
    <row r="9" spans="1:10" x14ac:dyDescent="0.3">
      <c r="A9" s="70" t="s">
        <v>493</v>
      </c>
      <c r="B9" s="13" t="s">
        <v>1059</v>
      </c>
      <c r="C9" s="14" t="s">
        <v>1178</v>
      </c>
      <c r="D9" s="119" t="s">
        <v>2250</v>
      </c>
      <c r="E9" s="13" t="s">
        <v>2256</v>
      </c>
      <c r="F9" s="18" t="s">
        <v>2259</v>
      </c>
      <c r="G9" s="16" t="s">
        <v>16</v>
      </c>
      <c r="H9" s="20" t="s">
        <v>22</v>
      </c>
      <c r="I9" s="21">
        <v>0</v>
      </c>
      <c r="J9" s="72">
        <v>4200</v>
      </c>
    </row>
    <row r="10" spans="1:10" x14ac:dyDescent="0.3">
      <c r="A10" s="70" t="s">
        <v>342</v>
      </c>
      <c r="B10" s="13" t="s">
        <v>1234</v>
      </c>
      <c r="C10" s="13" t="s">
        <v>1461</v>
      </c>
      <c r="D10" s="119" t="s">
        <v>2251</v>
      </c>
      <c r="E10" s="13" t="s">
        <v>2257</v>
      </c>
      <c r="F10" s="18" t="s">
        <v>1337</v>
      </c>
      <c r="G10" s="16" t="s">
        <v>68</v>
      </c>
      <c r="H10" s="13" t="s">
        <v>482</v>
      </c>
      <c r="I10" s="21">
        <v>0</v>
      </c>
      <c r="J10" s="72">
        <v>400</v>
      </c>
    </row>
    <row r="11" spans="1:10" x14ac:dyDescent="0.3">
      <c r="A11" s="74" t="s">
        <v>1051</v>
      </c>
      <c r="B11" s="13" t="s">
        <v>1234</v>
      </c>
      <c r="C11" s="54" t="s">
        <v>1575</v>
      </c>
      <c r="D11" s="119" t="s">
        <v>2252</v>
      </c>
      <c r="E11" s="38" t="s">
        <v>2258</v>
      </c>
      <c r="F11" s="38" t="s">
        <v>1576</v>
      </c>
      <c r="G11" s="47" t="s">
        <v>1133</v>
      </c>
      <c r="H11" s="54"/>
      <c r="I11" s="21">
        <v>15330.54</v>
      </c>
      <c r="J11" s="72">
        <v>15330.54</v>
      </c>
    </row>
    <row r="12" spans="1:10" x14ac:dyDescent="0.3">
      <c r="A12" s="70" t="s">
        <v>10</v>
      </c>
      <c r="B12" s="13" t="s">
        <v>11</v>
      </c>
      <c r="C12" s="14" t="s">
        <v>12</v>
      </c>
      <c r="D12" s="117" t="s">
        <v>13</v>
      </c>
      <c r="E12" s="13" t="s">
        <v>14</v>
      </c>
      <c r="F12" s="13" t="s">
        <v>15</v>
      </c>
      <c r="G12" s="16" t="s">
        <v>16</v>
      </c>
      <c r="H12" s="16" t="s">
        <v>17</v>
      </c>
      <c r="I12" s="17">
        <v>20000</v>
      </c>
      <c r="J12" s="71">
        <v>20000</v>
      </c>
    </row>
    <row r="13" spans="1:10" x14ac:dyDescent="0.3">
      <c r="A13" s="70" t="s">
        <v>10</v>
      </c>
      <c r="B13" s="13" t="s">
        <v>11</v>
      </c>
      <c r="C13" s="14" t="s">
        <v>18</v>
      </c>
      <c r="D13" s="117" t="s">
        <v>19</v>
      </c>
      <c r="E13" s="13" t="s">
        <v>20</v>
      </c>
      <c r="F13" s="13" t="s">
        <v>21</v>
      </c>
      <c r="G13" s="16" t="s">
        <v>16</v>
      </c>
      <c r="H13" s="16" t="s">
        <v>22</v>
      </c>
      <c r="I13" s="17">
        <v>25000</v>
      </c>
      <c r="J13" s="71">
        <v>25000</v>
      </c>
    </row>
    <row r="14" spans="1:10" x14ac:dyDescent="0.3">
      <c r="A14" s="70" t="s">
        <v>10</v>
      </c>
      <c r="B14" s="13" t="s">
        <v>11</v>
      </c>
      <c r="C14" s="14" t="s">
        <v>23</v>
      </c>
      <c r="D14" s="117" t="s">
        <v>24</v>
      </c>
      <c r="E14" s="13" t="s">
        <v>25</v>
      </c>
      <c r="F14" s="13" t="s">
        <v>26</v>
      </c>
      <c r="G14" s="16" t="s">
        <v>16</v>
      </c>
      <c r="H14" s="16" t="s">
        <v>27</v>
      </c>
      <c r="I14" s="17">
        <v>27000</v>
      </c>
      <c r="J14" s="71">
        <v>27000</v>
      </c>
    </row>
    <row r="15" spans="1:10" x14ac:dyDescent="0.3">
      <c r="A15" s="70" t="s">
        <v>10</v>
      </c>
      <c r="B15" s="13" t="s">
        <v>11</v>
      </c>
      <c r="C15" s="14" t="s">
        <v>28</v>
      </c>
      <c r="D15" s="117" t="s">
        <v>2246</v>
      </c>
      <c r="E15" s="13" t="s">
        <v>29</v>
      </c>
      <c r="F15" s="13" t="s">
        <v>30</v>
      </c>
      <c r="G15" s="16" t="s">
        <v>16</v>
      </c>
      <c r="H15" s="16" t="s">
        <v>17</v>
      </c>
      <c r="I15" s="17">
        <v>60000</v>
      </c>
      <c r="J15" s="71">
        <v>60000</v>
      </c>
    </row>
    <row r="16" spans="1:10" x14ac:dyDescent="0.3">
      <c r="A16" s="70" t="s">
        <v>10</v>
      </c>
      <c r="B16" s="13" t="s">
        <v>11</v>
      </c>
      <c r="C16" s="14" t="s">
        <v>31</v>
      </c>
      <c r="D16" s="117" t="s">
        <v>32</v>
      </c>
      <c r="E16" s="13" t="s">
        <v>33</v>
      </c>
      <c r="F16" s="13" t="s">
        <v>34</v>
      </c>
      <c r="G16" s="16" t="s">
        <v>35</v>
      </c>
      <c r="H16" s="16" t="s">
        <v>36</v>
      </c>
      <c r="I16" s="17">
        <v>125000</v>
      </c>
      <c r="J16" s="71">
        <v>125000</v>
      </c>
    </row>
    <row r="17" spans="1:10" x14ac:dyDescent="0.3">
      <c r="A17" s="70" t="s">
        <v>10</v>
      </c>
      <c r="B17" s="13" t="s">
        <v>11</v>
      </c>
      <c r="C17" s="14" t="s">
        <v>37</v>
      </c>
      <c r="D17" s="117" t="s">
        <v>38</v>
      </c>
      <c r="E17" s="13" t="s">
        <v>39</v>
      </c>
      <c r="F17" s="13" t="s">
        <v>40</v>
      </c>
      <c r="G17" s="16" t="s">
        <v>16</v>
      </c>
      <c r="H17" s="16" t="s">
        <v>17</v>
      </c>
      <c r="I17" s="17">
        <v>176300</v>
      </c>
      <c r="J17" s="71">
        <v>176300</v>
      </c>
    </row>
    <row r="18" spans="1:10" x14ac:dyDescent="0.3">
      <c r="A18" s="70" t="s">
        <v>10</v>
      </c>
      <c r="B18" s="13" t="s">
        <v>11</v>
      </c>
      <c r="C18" s="14" t="s">
        <v>41</v>
      </c>
      <c r="D18" s="117" t="s">
        <v>42</v>
      </c>
      <c r="E18" s="13" t="s">
        <v>43</v>
      </c>
      <c r="F18" s="13" t="s">
        <v>44</v>
      </c>
      <c r="G18" s="16" t="s">
        <v>16</v>
      </c>
      <c r="H18" s="16" t="s">
        <v>45</v>
      </c>
      <c r="I18" s="17">
        <v>220508</v>
      </c>
      <c r="J18" s="71">
        <v>220508</v>
      </c>
    </row>
    <row r="19" spans="1:10" x14ac:dyDescent="0.3">
      <c r="A19" s="70" t="s">
        <v>10</v>
      </c>
      <c r="B19" s="13" t="s">
        <v>11</v>
      </c>
      <c r="C19" s="14" t="s">
        <v>46</v>
      </c>
      <c r="D19" s="117" t="s">
        <v>47</v>
      </c>
      <c r="E19" s="13" t="s">
        <v>48</v>
      </c>
      <c r="F19" s="13" t="s">
        <v>49</v>
      </c>
      <c r="G19" s="16" t="s">
        <v>16</v>
      </c>
      <c r="H19" s="16" t="s">
        <v>17</v>
      </c>
      <c r="I19" s="17">
        <v>250000</v>
      </c>
      <c r="J19" s="71">
        <v>250000</v>
      </c>
    </row>
    <row r="20" spans="1:10" x14ac:dyDescent="0.3">
      <c r="A20" s="70" t="s">
        <v>10</v>
      </c>
      <c r="B20" s="13" t="s">
        <v>11</v>
      </c>
      <c r="C20" s="14" t="s">
        <v>50</v>
      </c>
      <c r="D20" s="117" t="s">
        <v>51</v>
      </c>
      <c r="E20" s="13" t="s">
        <v>52</v>
      </c>
      <c r="F20" s="13" t="s">
        <v>53</v>
      </c>
      <c r="G20" s="16" t="s">
        <v>54</v>
      </c>
      <c r="H20" s="16" t="s">
        <v>55</v>
      </c>
      <c r="I20" s="17">
        <v>960</v>
      </c>
      <c r="J20" s="71">
        <v>960</v>
      </c>
    </row>
    <row r="21" spans="1:10" x14ac:dyDescent="0.3">
      <c r="A21" s="70" t="s">
        <v>10</v>
      </c>
      <c r="B21" s="13" t="s">
        <v>11</v>
      </c>
      <c r="C21" s="14" t="s">
        <v>59</v>
      </c>
      <c r="D21" s="117" t="s">
        <v>60</v>
      </c>
      <c r="E21" s="13" t="s">
        <v>61</v>
      </c>
      <c r="F21" s="13" t="s">
        <v>62</v>
      </c>
      <c r="G21" s="16" t="s">
        <v>16</v>
      </c>
      <c r="H21" s="16" t="s">
        <v>63</v>
      </c>
      <c r="I21" s="17">
        <v>7500</v>
      </c>
      <c r="J21" s="71">
        <v>7500</v>
      </c>
    </row>
    <row r="22" spans="1:10" x14ac:dyDescent="0.3">
      <c r="A22" s="70" t="s">
        <v>10</v>
      </c>
      <c r="B22" s="13" t="s">
        <v>11</v>
      </c>
      <c r="C22" s="14" t="s">
        <v>64</v>
      </c>
      <c r="D22" s="117" t="s">
        <v>65</v>
      </c>
      <c r="E22" s="13" t="s">
        <v>66</v>
      </c>
      <c r="F22" s="13" t="s">
        <v>67</v>
      </c>
      <c r="G22" s="16" t="s">
        <v>68</v>
      </c>
      <c r="H22" s="16" t="s">
        <v>22</v>
      </c>
      <c r="I22" s="17">
        <v>12000</v>
      </c>
      <c r="J22" s="71">
        <v>12000</v>
      </c>
    </row>
    <row r="23" spans="1:10" x14ac:dyDescent="0.3">
      <c r="A23" s="70" t="s">
        <v>10</v>
      </c>
      <c r="B23" s="13" t="s">
        <v>11</v>
      </c>
      <c r="C23" s="14" t="s">
        <v>69</v>
      </c>
      <c r="D23" s="117" t="s">
        <v>70</v>
      </c>
      <c r="E23" s="13" t="s">
        <v>71</v>
      </c>
      <c r="F23" s="13" t="s">
        <v>72</v>
      </c>
      <c r="G23" s="16" t="s">
        <v>16</v>
      </c>
      <c r="H23" s="16" t="s">
        <v>27</v>
      </c>
      <c r="I23" s="17">
        <v>13000</v>
      </c>
      <c r="J23" s="71">
        <v>13000</v>
      </c>
    </row>
    <row r="24" spans="1:10" x14ac:dyDescent="0.3">
      <c r="A24" s="70" t="s">
        <v>10</v>
      </c>
      <c r="B24" s="13" t="s">
        <v>11</v>
      </c>
      <c r="C24" s="14" t="s">
        <v>73</v>
      </c>
      <c r="D24" s="117" t="s">
        <v>74</v>
      </c>
      <c r="E24" s="13" t="s">
        <v>75</v>
      </c>
      <c r="F24" s="13" t="s">
        <v>76</v>
      </c>
      <c r="G24" s="16" t="s">
        <v>68</v>
      </c>
      <c r="H24" s="16" t="s">
        <v>45</v>
      </c>
      <c r="I24" s="17">
        <v>20000</v>
      </c>
      <c r="J24" s="71">
        <v>20000</v>
      </c>
    </row>
    <row r="25" spans="1:10" x14ac:dyDescent="0.3">
      <c r="A25" s="70" t="s">
        <v>10</v>
      </c>
      <c r="B25" s="13" t="s">
        <v>11</v>
      </c>
      <c r="C25" s="14" t="s">
        <v>77</v>
      </c>
      <c r="D25" s="117" t="s">
        <v>78</v>
      </c>
      <c r="E25" s="13" t="s">
        <v>79</v>
      </c>
      <c r="F25" s="13" t="s">
        <v>80</v>
      </c>
      <c r="G25" s="16" t="s">
        <v>16</v>
      </c>
      <c r="H25" s="16" t="s">
        <v>58</v>
      </c>
      <c r="I25" s="17">
        <v>28000</v>
      </c>
      <c r="J25" s="71">
        <v>28000</v>
      </c>
    </row>
    <row r="26" spans="1:10" x14ac:dyDescent="0.3">
      <c r="A26" s="70" t="s">
        <v>10</v>
      </c>
      <c r="B26" s="13" t="s">
        <v>11</v>
      </c>
      <c r="C26" s="14" t="s">
        <v>81</v>
      </c>
      <c r="D26" s="117" t="s">
        <v>82</v>
      </c>
      <c r="E26" s="13" t="s">
        <v>83</v>
      </c>
      <c r="F26" s="13" t="s">
        <v>84</v>
      </c>
      <c r="G26" s="16" t="s">
        <v>16</v>
      </c>
      <c r="H26" s="16" t="s">
        <v>63</v>
      </c>
      <c r="I26" s="17">
        <v>28000</v>
      </c>
      <c r="J26" s="71">
        <v>28000</v>
      </c>
    </row>
    <row r="27" spans="1:10" x14ac:dyDescent="0.3">
      <c r="A27" s="70" t="s">
        <v>10</v>
      </c>
      <c r="B27" s="13" t="s">
        <v>11</v>
      </c>
      <c r="C27" s="14" t="s">
        <v>85</v>
      </c>
      <c r="D27" s="117" t="s">
        <v>86</v>
      </c>
      <c r="E27" s="13" t="s">
        <v>87</v>
      </c>
      <c r="F27" s="13" t="s">
        <v>88</v>
      </c>
      <c r="G27" s="16" t="s">
        <v>16</v>
      </c>
      <c r="H27" s="16" t="s">
        <v>17</v>
      </c>
      <c r="I27" s="17">
        <v>30000</v>
      </c>
      <c r="J27" s="71">
        <v>30000</v>
      </c>
    </row>
    <row r="28" spans="1:10" x14ac:dyDescent="0.3">
      <c r="A28" s="70" t="s">
        <v>10</v>
      </c>
      <c r="B28" s="13" t="s">
        <v>11</v>
      </c>
      <c r="C28" s="14" t="s">
        <v>89</v>
      </c>
      <c r="D28" s="117" t="s">
        <v>90</v>
      </c>
      <c r="E28" s="13" t="s">
        <v>91</v>
      </c>
      <c r="F28" s="13" t="s">
        <v>92</v>
      </c>
      <c r="G28" s="16" t="s">
        <v>68</v>
      </c>
      <c r="H28" s="16" t="s">
        <v>93</v>
      </c>
      <c r="I28" s="17">
        <v>38800</v>
      </c>
      <c r="J28" s="71">
        <v>38800</v>
      </c>
    </row>
    <row r="29" spans="1:10" x14ac:dyDescent="0.3">
      <c r="A29" s="70" t="s">
        <v>10</v>
      </c>
      <c r="B29" s="13" t="s">
        <v>11</v>
      </c>
      <c r="C29" s="14" t="s">
        <v>94</v>
      </c>
      <c r="D29" s="117" t="s">
        <v>95</v>
      </c>
      <c r="E29" s="13" t="s">
        <v>96</v>
      </c>
      <c r="F29" s="13" t="s">
        <v>97</v>
      </c>
      <c r="G29" s="16" t="s">
        <v>68</v>
      </c>
      <c r="H29" s="16" t="s">
        <v>22</v>
      </c>
      <c r="I29" s="17">
        <v>50000</v>
      </c>
      <c r="J29" s="71">
        <v>50000</v>
      </c>
    </row>
    <row r="30" spans="1:10" x14ac:dyDescent="0.3">
      <c r="A30" s="70" t="s">
        <v>10</v>
      </c>
      <c r="B30" s="13" t="s">
        <v>11</v>
      </c>
      <c r="C30" s="14" t="s">
        <v>98</v>
      </c>
      <c r="D30" s="117" t="s">
        <v>99</v>
      </c>
      <c r="E30" s="13" t="s">
        <v>100</v>
      </c>
      <c r="F30" s="13" t="s">
        <v>101</v>
      </c>
      <c r="G30" s="16" t="s">
        <v>68</v>
      </c>
      <c r="H30" s="16" t="s">
        <v>45</v>
      </c>
      <c r="I30" s="17">
        <v>80000</v>
      </c>
      <c r="J30" s="71">
        <v>80000</v>
      </c>
    </row>
    <row r="31" spans="1:10" x14ac:dyDescent="0.3">
      <c r="A31" s="70" t="s">
        <v>10</v>
      </c>
      <c r="B31" s="13" t="s">
        <v>11</v>
      </c>
      <c r="C31" s="14" t="s">
        <v>102</v>
      </c>
      <c r="D31" s="117" t="s">
        <v>103</v>
      </c>
      <c r="E31" s="13" t="s">
        <v>104</v>
      </c>
      <c r="F31" s="13" t="s">
        <v>105</v>
      </c>
      <c r="G31" s="16" t="s">
        <v>106</v>
      </c>
      <c r="H31" s="16" t="s">
        <v>58</v>
      </c>
      <c r="I31" s="17">
        <v>400000</v>
      </c>
      <c r="J31" s="71">
        <v>400000</v>
      </c>
    </row>
    <row r="32" spans="1:10" x14ac:dyDescent="0.3">
      <c r="A32" s="70" t="s">
        <v>10</v>
      </c>
      <c r="B32" s="13" t="s">
        <v>11</v>
      </c>
      <c r="C32" s="14" t="s">
        <v>107</v>
      </c>
      <c r="D32" s="117" t="s">
        <v>108</v>
      </c>
      <c r="E32" s="13" t="s">
        <v>109</v>
      </c>
      <c r="F32" s="13" t="s">
        <v>105</v>
      </c>
      <c r="G32" s="16" t="s">
        <v>106</v>
      </c>
      <c r="H32" s="16" t="s">
        <v>58</v>
      </c>
      <c r="I32" s="17">
        <v>650000</v>
      </c>
      <c r="J32" s="71">
        <v>650000</v>
      </c>
    </row>
    <row r="33" spans="1:10" x14ac:dyDescent="0.3">
      <c r="A33" s="70" t="s">
        <v>10</v>
      </c>
      <c r="B33" s="13" t="s">
        <v>11</v>
      </c>
      <c r="C33" s="14" t="s">
        <v>110</v>
      </c>
      <c r="D33" s="117"/>
      <c r="E33" s="13" t="s">
        <v>111</v>
      </c>
      <c r="F33" s="13" t="s">
        <v>112</v>
      </c>
      <c r="G33" s="16" t="s">
        <v>54</v>
      </c>
      <c r="H33" s="16" t="s">
        <v>113</v>
      </c>
      <c r="I33" s="17">
        <v>3927</v>
      </c>
      <c r="J33" s="71">
        <v>3927</v>
      </c>
    </row>
    <row r="34" spans="1:10" x14ac:dyDescent="0.3">
      <c r="A34" s="70" t="s">
        <v>114</v>
      </c>
      <c r="B34" s="13" t="s">
        <v>11</v>
      </c>
      <c r="C34" s="14" t="s">
        <v>115</v>
      </c>
      <c r="D34" s="117" t="s">
        <v>38</v>
      </c>
      <c r="E34" s="13" t="s">
        <v>116</v>
      </c>
      <c r="F34" s="13" t="s">
        <v>40</v>
      </c>
      <c r="G34" s="16" t="s">
        <v>16</v>
      </c>
      <c r="H34" s="16" t="s">
        <v>117</v>
      </c>
      <c r="I34" s="17">
        <v>14500</v>
      </c>
      <c r="J34" s="71">
        <v>14500</v>
      </c>
    </row>
    <row r="35" spans="1:10" x14ac:dyDescent="0.3">
      <c r="A35" s="70" t="s">
        <v>114</v>
      </c>
      <c r="B35" s="13" t="s">
        <v>11</v>
      </c>
      <c r="C35" s="14" t="s">
        <v>118</v>
      </c>
      <c r="D35" s="117" t="s">
        <v>119</v>
      </c>
      <c r="E35" s="13" t="s">
        <v>120</v>
      </c>
      <c r="F35" s="13" t="s">
        <v>121</v>
      </c>
      <c r="G35" s="16" t="s">
        <v>16</v>
      </c>
      <c r="H35" s="16" t="s">
        <v>122</v>
      </c>
      <c r="I35" s="17">
        <v>15330</v>
      </c>
      <c r="J35" s="71">
        <v>15330</v>
      </c>
    </row>
    <row r="36" spans="1:10" x14ac:dyDescent="0.3">
      <c r="A36" s="70" t="s">
        <v>114</v>
      </c>
      <c r="B36" s="13" t="s">
        <v>11</v>
      </c>
      <c r="C36" s="14" t="s">
        <v>123</v>
      </c>
      <c r="D36" s="117" t="s">
        <v>124</v>
      </c>
      <c r="E36" s="13" t="s">
        <v>125</v>
      </c>
      <c r="F36" s="13" t="s">
        <v>126</v>
      </c>
      <c r="G36" s="16" t="s">
        <v>16</v>
      </c>
      <c r="H36" s="16" t="s">
        <v>122</v>
      </c>
      <c r="I36" s="17">
        <v>18300</v>
      </c>
      <c r="J36" s="71">
        <v>18300</v>
      </c>
    </row>
    <row r="37" spans="1:10" x14ac:dyDescent="0.3">
      <c r="A37" s="70" t="s">
        <v>114</v>
      </c>
      <c r="B37" s="13" t="s">
        <v>11</v>
      </c>
      <c r="C37" s="14" t="s">
        <v>127</v>
      </c>
      <c r="D37" s="117" t="s">
        <v>128</v>
      </c>
      <c r="E37" s="13" t="s">
        <v>129</v>
      </c>
      <c r="F37" s="13" t="s">
        <v>130</v>
      </c>
      <c r="G37" s="16" t="s">
        <v>16</v>
      </c>
      <c r="H37" s="16" t="s">
        <v>117</v>
      </c>
      <c r="I37" s="17">
        <v>26285.48</v>
      </c>
      <c r="J37" s="71">
        <v>26285.48</v>
      </c>
    </row>
    <row r="38" spans="1:10" x14ac:dyDescent="0.3">
      <c r="A38" s="70" t="s">
        <v>114</v>
      </c>
      <c r="B38" s="13" t="s">
        <v>11</v>
      </c>
      <c r="C38" s="14" t="s">
        <v>131</v>
      </c>
      <c r="D38" s="117" t="s">
        <v>132</v>
      </c>
      <c r="E38" s="13" t="s">
        <v>133</v>
      </c>
      <c r="F38" s="13" t="s">
        <v>134</v>
      </c>
      <c r="G38" s="16" t="s">
        <v>16</v>
      </c>
      <c r="H38" s="16" t="s">
        <v>135</v>
      </c>
      <c r="I38" s="17">
        <v>27447.3</v>
      </c>
      <c r="J38" s="71">
        <v>27447.3</v>
      </c>
    </row>
    <row r="39" spans="1:10" x14ac:dyDescent="0.3">
      <c r="A39" s="70" t="s">
        <v>114</v>
      </c>
      <c r="B39" s="13" t="s">
        <v>11</v>
      </c>
      <c r="C39" s="14" t="s">
        <v>136</v>
      </c>
      <c r="D39" s="117" t="s">
        <v>137</v>
      </c>
      <c r="E39" s="13" t="s">
        <v>138</v>
      </c>
      <c r="F39" s="13" t="s">
        <v>139</v>
      </c>
      <c r="G39" s="16" t="s">
        <v>16</v>
      </c>
      <c r="H39" s="16" t="s">
        <v>140</v>
      </c>
      <c r="I39" s="17">
        <v>30000</v>
      </c>
      <c r="J39" s="71">
        <v>30000</v>
      </c>
    </row>
    <row r="40" spans="1:10" x14ac:dyDescent="0.3">
      <c r="A40" s="70" t="s">
        <v>114</v>
      </c>
      <c r="B40" s="13" t="s">
        <v>11</v>
      </c>
      <c r="C40" s="14" t="s">
        <v>141</v>
      </c>
      <c r="D40" s="117" t="s">
        <v>142</v>
      </c>
      <c r="E40" s="13" t="s">
        <v>143</v>
      </c>
      <c r="F40" s="13" t="s">
        <v>144</v>
      </c>
      <c r="G40" s="16" t="s">
        <v>16</v>
      </c>
      <c r="H40" s="16" t="s">
        <v>122</v>
      </c>
      <c r="I40" s="17">
        <v>40000</v>
      </c>
      <c r="J40" s="71">
        <v>40000</v>
      </c>
    </row>
    <row r="41" spans="1:10" x14ac:dyDescent="0.3">
      <c r="A41" s="70" t="s">
        <v>114</v>
      </c>
      <c r="B41" s="13" t="s">
        <v>11</v>
      </c>
      <c r="C41" s="14" t="s">
        <v>145</v>
      </c>
      <c r="D41" s="117" t="s">
        <v>146</v>
      </c>
      <c r="E41" s="13" t="s">
        <v>147</v>
      </c>
      <c r="F41" s="13" t="s">
        <v>148</v>
      </c>
      <c r="G41" s="16" t="s">
        <v>16</v>
      </c>
      <c r="H41" s="16" t="s">
        <v>149</v>
      </c>
      <c r="I41" s="17">
        <v>40000</v>
      </c>
      <c r="J41" s="71">
        <v>40000</v>
      </c>
    </row>
    <row r="42" spans="1:10" x14ac:dyDescent="0.3">
      <c r="A42" s="70" t="s">
        <v>114</v>
      </c>
      <c r="B42" s="13" t="s">
        <v>11</v>
      </c>
      <c r="C42" s="14" t="s">
        <v>150</v>
      </c>
      <c r="D42" s="117" t="s">
        <v>151</v>
      </c>
      <c r="E42" s="13" t="s">
        <v>152</v>
      </c>
      <c r="F42" s="13" t="s">
        <v>153</v>
      </c>
      <c r="G42" s="16" t="s">
        <v>16</v>
      </c>
      <c r="H42" s="16" t="s">
        <v>135</v>
      </c>
      <c r="I42" s="17">
        <v>40000</v>
      </c>
      <c r="J42" s="71">
        <v>40000</v>
      </c>
    </row>
    <row r="43" spans="1:10" x14ac:dyDescent="0.3">
      <c r="A43" s="70" t="s">
        <v>114</v>
      </c>
      <c r="B43" s="13" t="s">
        <v>11</v>
      </c>
      <c r="C43" s="14" t="s">
        <v>154</v>
      </c>
      <c r="D43" s="117" t="s">
        <v>155</v>
      </c>
      <c r="E43" s="13" t="s">
        <v>156</v>
      </c>
      <c r="F43" s="13" t="s">
        <v>157</v>
      </c>
      <c r="G43" s="16" t="s">
        <v>16</v>
      </c>
      <c r="H43" s="16" t="s">
        <v>158</v>
      </c>
      <c r="I43" s="17">
        <v>40320</v>
      </c>
      <c r="J43" s="71">
        <v>40320</v>
      </c>
    </row>
    <row r="44" spans="1:10" x14ac:dyDescent="0.3">
      <c r="A44" s="70" t="s">
        <v>114</v>
      </c>
      <c r="B44" s="13" t="s">
        <v>11</v>
      </c>
      <c r="C44" s="14" t="s">
        <v>159</v>
      </c>
      <c r="D44" s="117" t="s">
        <v>160</v>
      </c>
      <c r="E44" s="13" t="s">
        <v>161</v>
      </c>
      <c r="F44" s="13" t="s">
        <v>162</v>
      </c>
      <c r="G44" s="16" t="s">
        <v>16</v>
      </c>
      <c r="H44" s="16" t="s">
        <v>163</v>
      </c>
      <c r="I44" s="17">
        <v>45000</v>
      </c>
      <c r="J44" s="71">
        <v>45000</v>
      </c>
    </row>
    <row r="45" spans="1:10" x14ac:dyDescent="0.3">
      <c r="A45" s="70" t="s">
        <v>114</v>
      </c>
      <c r="B45" s="13" t="s">
        <v>11</v>
      </c>
      <c r="C45" s="14" t="s">
        <v>164</v>
      </c>
      <c r="D45" s="117" t="s">
        <v>165</v>
      </c>
      <c r="E45" s="13" t="s">
        <v>166</v>
      </c>
      <c r="F45" s="13" t="s">
        <v>167</v>
      </c>
      <c r="G45" s="16" t="s">
        <v>16</v>
      </c>
      <c r="H45" s="16" t="s">
        <v>135</v>
      </c>
      <c r="I45" s="17">
        <v>64000</v>
      </c>
      <c r="J45" s="71">
        <v>64000</v>
      </c>
    </row>
    <row r="46" spans="1:10" x14ac:dyDescent="0.3">
      <c r="A46" s="70" t="s">
        <v>114</v>
      </c>
      <c r="B46" s="13" t="s">
        <v>11</v>
      </c>
      <c r="C46" s="14" t="s">
        <v>168</v>
      </c>
      <c r="D46" s="117" t="s">
        <v>169</v>
      </c>
      <c r="E46" s="13" t="s">
        <v>170</v>
      </c>
      <c r="F46" s="13" t="s">
        <v>171</v>
      </c>
      <c r="G46" s="16" t="s">
        <v>16</v>
      </c>
      <c r="H46" s="16" t="s">
        <v>122</v>
      </c>
      <c r="I46" s="17">
        <v>70000</v>
      </c>
      <c r="J46" s="71">
        <v>70000</v>
      </c>
    </row>
    <row r="47" spans="1:10" x14ac:dyDescent="0.3">
      <c r="A47" s="70" t="s">
        <v>114</v>
      </c>
      <c r="B47" s="13" t="s">
        <v>11</v>
      </c>
      <c r="C47" s="14" t="s">
        <v>172</v>
      </c>
      <c r="D47" s="117" t="s">
        <v>173</v>
      </c>
      <c r="E47" s="13" t="s">
        <v>174</v>
      </c>
      <c r="F47" s="13" t="s">
        <v>175</v>
      </c>
      <c r="G47" s="16" t="s">
        <v>16</v>
      </c>
      <c r="H47" s="16" t="s">
        <v>135</v>
      </c>
      <c r="I47" s="17">
        <v>81957.06</v>
      </c>
      <c r="J47" s="71">
        <v>81957.06</v>
      </c>
    </row>
    <row r="48" spans="1:10" x14ac:dyDescent="0.3">
      <c r="A48" s="70" t="s">
        <v>114</v>
      </c>
      <c r="B48" s="13" t="s">
        <v>11</v>
      </c>
      <c r="C48" s="14" t="s">
        <v>176</v>
      </c>
      <c r="D48" s="117" t="s">
        <v>173</v>
      </c>
      <c r="E48" s="13" t="s">
        <v>174</v>
      </c>
      <c r="F48" s="13" t="s">
        <v>177</v>
      </c>
      <c r="G48" s="16" t="s">
        <v>16</v>
      </c>
      <c r="H48" s="16" t="s">
        <v>135</v>
      </c>
      <c r="I48" s="17">
        <v>90618.48</v>
      </c>
      <c r="J48" s="71">
        <v>90618.48</v>
      </c>
    </row>
    <row r="49" spans="1:10" x14ac:dyDescent="0.3">
      <c r="A49" s="70" t="s">
        <v>114</v>
      </c>
      <c r="B49" s="13" t="s">
        <v>11</v>
      </c>
      <c r="C49" s="14" t="s">
        <v>178</v>
      </c>
      <c r="D49" s="117" t="s">
        <v>179</v>
      </c>
      <c r="E49" s="13" t="s">
        <v>180</v>
      </c>
      <c r="F49" s="13" t="s">
        <v>181</v>
      </c>
      <c r="G49" s="16" t="s">
        <v>16</v>
      </c>
      <c r="H49" s="16" t="s">
        <v>182</v>
      </c>
      <c r="I49" s="17">
        <v>124319.23</v>
      </c>
      <c r="J49" s="71">
        <v>124319.23</v>
      </c>
    </row>
    <row r="50" spans="1:10" x14ac:dyDescent="0.3">
      <c r="A50" s="70" t="s">
        <v>114</v>
      </c>
      <c r="B50" s="13" t="s">
        <v>11</v>
      </c>
      <c r="C50" s="14" t="s">
        <v>183</v>
      </c>
      <c r="D50" s="117" t="s">
        <v>173</v>
      </c>
      <c r="E50" s="13" t="s">
        <v>174</v>
      </c>
      <c r="F50" s="13" t="s">
        <v>184</v>
      </c>
      <c r="G50" s="16" t="s">
        <v>16</v>
      </c>
      <c r="H50" s="16" t="s">
        <v>135</v>
      </c>
      <c r="I50" s="17">
        <v>207017.28</v>
      </c>
      <c r="J50" s="71">
        <v>207017.28</v>
      </c>
    </row>
    <row r="51" spans="1:10" x14ac:dyDescent="0.3">
      <c r="A51" s="70" t="s">
        <v>114</v>
      </c>
      <c r="B51" s="13" t="s">
        <v>11</v>
      </c>
      <c r="C51" s="14" t="s">
        <v>185</v>
      </c>
      <c r="D51" s="117" t="s">
        <v>186</v>
      </c>
      <c r="E51" s="13" t="s">
        <v>187</v>
      </c>
      <c r="F51" s="13" t="s">
        <v>188</v>
      </c>
      <c r="G51" s="16" t="s">
        <v>16</v>
      </c>
      <c r="H51" s="16" t="s">
        <v>189</v>
      </c>
      <c r="I51" s="17">
        <v>90805.2</v>
      </c>
      <c r="J51" s="71">
        <v>90805.2</v>
      </c>
    </row>
    <row r="52" spans="1:10" x14ac:dyDescent="0.3">
      <c r="A52" s="70" t="s">
        <v>114</v>
      </c>
      <c r="B52" s="13" t="s">
        <v>11</v>
      </c>
      <c r="C52" s="14" t="s">
        <v>190</v>
      </c>
      <c r="D52" s="117" t="s">
        <v>191</v>
      </c>
      <c r="E52" s="13" t="s">
        <v>192</v>
      </c>
      <c r="F52" s="13" t="s">
        <v>193</v>
      </c>
      <c r="G52" s="16" t="s">
        <v>16</v>
      </c>
      <c r="H52" s="16" t="s">
        <v>194</v>
      </c>
      <c r="I52" s="17">
        <v>3000</v>
      </c>
      <c r="J52" s="71">
        <v>3000</v>
      </c>
    </row>
    <row r="53" spans="1:10" x14ac:dyDescent="0.3">
      <c r="A53" s="70" t="s">
        <v>114</v>
      </c>
      <c r="B53" s="13" t="s">
        <v>11</v>
      </c>
      <c r="C53" s="14" t="s">
        <v>195</v>
      </c>
      <c r="D53" s="117" t="s">
        <v>196</v>
      </c>
      <c r="E53" s="13" t="s">
        <v>197</v>
      </c>
      <c r="F53" s="13" t="s">
        <v>198</v>
      </c>
      <c r="G53" s="16" t="s">
        <v>16</v>
      </c>
      <c r="H53" s="16" t="s">
        <v>199</v>
      </c>
      <c r="I53" s="17">
        <v>4000</v>
      </c>
      <c r="J53" s="71">
        <v>4000</v>
      </c>
    </row>
    <row r="54" spans="1:10" x14ac:dyDescent="0.3">
      <c r="A54" s="70" t="s">
        <v>114</v>
      </c>
      <c r="B54" s="13" t="s">
        <v>11</v>
      </c>
      <c r="C54" s="14" t="s">
        <v>200</v>
      </c>
      <c r="D54" s="117" t="s">
        <v>201</v>
      </c>
      <c r="E54" s="13" t="s">
        <v>202</v>
      </c>
      <c r="F54" s="13" t="s">
        <v>203</v>
      </c>
      <c r="G54" s="16" t="s">
        <v>16</v>
      </c>
      <c r="H54" s="16" t="s">
        <v>122</v>
      </c>
      <c r="I54" s="17">
        <v>4300</v>
      </c>
      <c r="J54" s="71">
        <v>4300</v>
      </c>
    </row>
    <row r="55" spans="1:10" x14ac:dyDescent="0.3">
      <c r="A55" s="70" t="s">
        <v>114</v>
      </c>
      <c r="B55" s="13" t="s">
        <v>11</v>
      </c>
      <c r="C55" s="14" t="s">
        <v>204</v>
      </c>
      <c r="D55" s="117" t="s">
        <v>205</v>
      </c>
      <c r="E55" s="13" t="s">
        <v>206</v>
      </c>
      <c r="F55" s="13" t="s">
        <v>207</v>
      </c>
      <c r="G55" s="16" t="s">
        <v>16</v>
      </c>
      <c r="H55" s="16" t="s">
        <v>208</v>
      </c>
      <c r="I55" s="17">
        <v>5000</v>
      </c>
      <c r="J55" s="71">
        <v>5000</v>
      </c>
    </row>
    <row r="56" spans="1:10" x14ac:dyDescent="0.3">
      <c r="A56" s="70" t="s">
        <v>114</v>
      </c>
      <c r="B56" s="13" t="s">
        <v>11</v>
      </c>
      <c r="C56" s="14" t="s">
        <v>209</v>
      </c>
      <c r="D56" s="117" t="s">
        <v>210</v>
      </c>
      <c r="E56" s="13" t="s">
        <v>211</v>
      </c>
      <c r="F56" s="13" t="s">
        <v>212</v>
      </c>
      <c r="G56" s="16" t="s">
        <v>16</v>
      </c>
      <c r="H56" s="16" t="s">
        <v>194</v>
      </c>
      <c r="I56" s="17">
        <v>5700</v>
      </c>
      <c r="J56" s="71">
        <v>5700</v>
      </c>
    </row>
    <row r="57" spans="1:10" x14ac:dyDescent="0.3">
      <c r="A57" s="70" t="s">
        <v>114</v>
      </c>
      <c r="B57" s="13" t="s">
        <v>11</v>
      </c>
      <c r="C57" s="14" t="s">
        <v>209</v>
      </c>
      <c r="D57" s="117" t="s">
        <v>210</v>
      </c>
      <c r="E57" s="13" t="s">
        <v>211</v>
      </c>
      <c r="F57" s="13" t="s">
        <v>212</v>
      </c>
      <c r="G57" s="16" t="s">
        <v>16</v>
      </c>
      <c r="H57" s="16" t="s">
        <v>208</v>
      </c>
      <c r="I57" s="17">
        <v>11000</v>
      </c>
      <c r="J57" s="71">
        <v>11000</v>
      </c>
    </row>
    <row r="58" spans="1:10" x14ac:dyDescent="0.3">
      <c r="A58" s="70" t="s">
        <v>114</v>
      </c>
      <c r="B58" s="13" t="s">
        <v>11</v>
      </c>
      <c r="C58" s="14" t="s">
        <v>213</v>
      </c>
      <c r="D58" s="117" t="s">
        <v>214</v>
      </c>
      <c r="E58" s="13" t="s">
        <v>215</v>
      </c>
      <c r="F58" s="13" t="s">
        <v>216</v>
      </c>
      <c r="G58" s="16" t="s">
        <v>16</v>
      </c>
      <c r="H58" s="16" t="s">
        <v>117</v>
      </c>
      <c r="I58" s="17">
        <v>12000</v>
      </c>
      <c r="J58" s="71">
        <v>12000</v>
      </c>
    </row>
    <row r="59" spans="1:10" x14ac:dyDescent="0.3">
      <c r="A59" s="70" t="s">
        <v>114</v>
      </c>
      <c r="B59" s="13" t="s">
        <v>11</v>
      </c>
      <c r="C59" s="14" t="s">
        <v>217</v>
      </c>
      <c r="D59" s="117" t="s">
        <v>218</v>
      </c>
      <c r="E59" s="13" t="s">
        <v>219</v>
      </c>
      <c r="F59" s="13" t="s">
        <v>220</v>
      </c>
      <c r="G59" s="16" t="s">
        <v>16</v>
      </c>
      <c r="H59" s="16" t="s">
        <v>208</v>
      </c>
      <c r="I59" s="17">
        <v>12000</v>
      </c>
      <c r="J59" s="71">
        <v>12000</v>
      </c>
    </row>
    <row r="60" spans="1:10" x14ac:dyDescent="0.3">
      <c r="A60" s="70" t="s">
        <v>114</v>
      </c>
      <c r="B60" s="13" t="s">
        <v>11</v>
      </c>
      <c r="C60" s="14" t="s">
        <v>221</v>
      </c>
      <c r="D60" s="117" t="s">
        <v>222</v>
      </c>
      <c r="E60" s="13" t="s">
        <v>223</v>
      </c>
      <c r="F60" s="13" t="s">
        <v>224</v>
      </c>
      <c r="G60" s="16" t="s">
        <v>16</v>
      </c>
      <c r="H60" s="16" t="s">
        <v>208</v>
      </c>
      <c r="I60" s="17">
        <v>14000</v>
      </c>
      <c r="J60" s="71">
        <v>14000</v>
      </c>
    </row>
    <row r="61" spans="1:10" x14ac:dyDescent="0.3">
      <c r="A61" s="70" t="s">
        <v>114</v>
      </c>
      <c r="B61" s="13" t="s">
        <v>11</v>
      </c>
      <c r="C61" s="14" t="s">
        <v>225</v>
      </c>
      <c r="D61" s="117" t="s">
        <v>226</v>
      </c>
      <c r="E61" s="13" t="s">
        <v>227</v>
      </c>
      <c r="F61" s="13" t="s">
        <v>228</v>
      </c>
      <c r="G61" s="16" t="s">
        <v>16</v>
      </c>
      <c r="H61" s="16" t="s">
        <v>229</v>
      </c>
      <c r="I61" s="17">
        <v>14000</v>
      </c>
      <c r="J61" s="71">
        <v>14000</v>
      </c>
    </row>
    <row r="62" spans="1:10" x14ac:dyDescent="0.3">
      <c r="A62" s="70" t="s">
        <v>114</v>
      </c>
      <c r="B62" s="13" t="s">
        <v>11</v>
      </c>
      <c r="C62" s="14" t="s">
        <v>230</v>
      </c>
      <c r="D62" s="117" t="s">
        <v>231</v>
      </c>
      <c r="E62" s="13" t="s">
        <v>232</v>
      </c>
      <c r="F62" s="13" t="s">
        <v>233</v>
      </c>
      <c r="G62" s="16" t="s">
        <v>16</v>
      </c>
      <c r="H62" s="16" t="s">
        <v>117</v>
      </c>
      <c r="I62" s="17">
        <v>14450</v>
      </c>
      <c r="J62" s="71">
        <v>14450</v>
      </c>
    </row>
    <row r="63" spans="1:10" x14ac:dyDescent="0.3">
      <c r="A63" s="70" t="s">
        <v>114</v>
      </c>
      <c r="B63" s="13" t="s">
        <v>11</v>
      </c>
      <c r="C63" s="14" t="s">
        <v>234</v>
      </c>
      <c r="D63" s="117" t="s">
        <v>235</v>
      </c>
      <c r="E63" s="13" t="s">
        <v>236</v>
      </c>
      <c r="F63" s="13" t="s">
        <v>237</v>
      </c>
      <c r="G63" s="16" t="s">
        <v>16</v>
      </c>
      <c r="H63" s="16" t="s">
        <v>194</v>
      </c>
      <c r="I63" s="17">
        <v>14900</v>
      </c>
      <c r="J63" s="71">
        <v>14900</v>
      </c>
    </row>
    <row r="64" spans="1:10" x14ac:dyDescent="0.3">
      <c r="A64" s="70" t="s">
        <v>114</v>
      </c>
      <c r="B64" s="13" t="s">
        <v>11</v>
      </c>
      <c r="C64" s="14" t="s">
        <v>238</v>
      </c>
      <c r="D64" s="117" t="s">
        <v>239</v>
      </c>
      <c r="E64" s="13" t="s">
        <v>240</v>
      </c>
      <c r="F64" s="13" t="s">
        <v>241</v>
      </c>
      <c r="G64" s="16" t="s">
        <v>16</v>
      </c>
      <c r="H64" s="16" t="s">
        <v>117</v>
      </c>
      <c r="I64" s="17">
        <v>15000</v>
      </c>
      <c r="J64" s="71">
        <v>15000</v>
      </c>
    </row>
    <row r="65" spans="1:10" x14ac:dyDescent="0.3">
      <c r="A65" s="70" t="s">
        <v>114</v>
      </c>
      <c r="B65" s="13" t="s">
        <v>11</v>
      </c>
      <c r="C65" s="14" t="s">
        <v>242</v>
      </c>
      <c r="D65" s="117" t="s">
        <v>243</v>
      </c>
      <c r="E65" s="13" t="s">
        <v>244</v>
      </c>
      <c r="F65" s="13" t="s">
        <v>245</v>
      </c>
      <c r="G65" s="16" t="s">
        <v>16</v>
      </c>
      <c r="H65" s="16" t="s">
        <v>208</v>
      </c>
      <c r="I65" s="17">
        <v>16000</v>
      </c>
      <c r="J65" s="71">
        <v>16000</v>
      </c>
    </row>
    <row r="66" spans="1:10" x14ac:dyDescent="0.3">
      <c r="A66" s="70" t="s">
        <v>114</v>
      </c>
      <c r="B66" s="13" t="s">
        <v>11</v>
      </c>
      <c r="C66" s="14" t="s">
        <v>246</v>
      </c>
      <c r="D66" s="117" t="s">
        <v>247</v>
      </c>
      <c r="E66" s="13" t="s">
        <v>248</v>
      </c>
      <c r="F66" s="13" t="s">
        <v>249</v>
      </c>
      <c r="G66" s="16" t="s">
        <v>250</v>
      </c>
      <c r="H66" s="16" t="s">
        <v>251</v>
      </c>
      <c r="I66" s="17">
        <v>16752</v>
      </c>
      <c r="J66" s="71">
        <v>16752</v>
      </c>
    </row>
    <row r="67" spans="1:10" x14ac:dyDescent="0.3">
      <c r="A67" s="70" t="s">
        <v>114</v>
      </c>
      <c r="B67" s="13" t="s">
        <v>11</v>
      </c>
      <c r="C67" s="14" t="s">
        <v>252</v>
      </c>
      <c r="D67" s="117" t="s">
        <v>74</v>
      </c>
      <c r="E67" s="13" t="s">
        <v>75</v>
      </c>
      <c r="F67" s="13" t="s">
        <v>253</v>
      </c>
      <c r="G67" s="16" t="s">
        <v>16</v>
      </c>
      <c r="H67" s="16" t="s">
        <v>122</v>
      </c>
      <c r="I67" s="17">
        <v>18000</v>
      </c>
      <c r="J67" s="71">
        <v>18000</v>
      </c>
    </row>
    <row r="68" spans="1:10" x14ac:dyDescent="0.3">
      <c r="A68" s="70" t="s">
        <v>114</v>
      </c>
      <c r="B68" s="13" t="s">
        <v>11</v>
      </c>
      <c r="C68" s="14" t="s">
        <v>254</v>
      </c>
      <c r="D68" s="117" t="s">
        <v>255</v>
      </c>
      <c r="E68" s="13" t="s">
        <v>256</v>
      </c>
      <c r="F68" s="13" t="s">
        <v>257</v>
      </c>
      <c r="G68" s="16" t="s">
        <v>16</v>
      </c>
      <c r="H68" s="16" t="s">
        <v>117</v>
      </c>
      <c r="I68" s="17">
        <v>21900</v>
      </c>
      <c r="J68" s="71">
        <v>21900</v>
      </c>
    </row>
    <row r="69" spans="1:10" x14ac:dyDescent="0.3">
      <c r="A69" s="70" t="s">
        <v>114</v>
      </c>
      <c r="B69" s="13" t="s">
        <v>11</v>
      </c>
      <c r="C69" s="14" t="s">
        <v>258</v>
      </c>
      <c r="D69" s="117" t="s">
        <v>259</v>
      </c>
      <c r="E69" s="13" t="s">
        <v>260</v>
      </c>
      <c r="F69" s="13" t="s">
        <v>261</v>
      </c>
      <c r="G69" s="16" t="s">
        <v>16</v>
      </c>
      <c r="H69" s="16" t="s">
        <v>194</v>
      </c>
      <c r="I69" s="17">
        <v>24000</v>
      </c>
      <c r="J69" s="71">
        <v>24000</v>
      </c>
    </row>
    <row r="70" spans="1:10" x14ac:dyDescent="0.3">
      <c r="A70" s="70" t="s">
        <v>114</v>
      </c>
      <c r="B70" s="13" t="s">
        <v>11</v>
      </c>
      <c r="C70" s="14" t="s">
        <v>262</v>
      </c>
      <c r="D70" s="117" t="s">
        <v>263</v>
      </c>
      <c r="E70" s="13" t="s">
        <v>264</v>
      </c>
      <c r="F70" s="13" t="s">
        <v>265</v>
      </c>
      <c r="G70" s="16" t="s">
        <v>16</v>
      </c>
      <c r="H70" s="16" t="s">
        <v>266</v>
      </c>
      <c r="I70" s="17">
        <v>25000</v>
      </c>
      <c r="J70" s="71">
        <v>25000</v>
      </c>
    </row>
    <row r="71" spans="1:10" x14ac:dyDescent="0.3">
      <c r="A71" s="70" t="s">
        <v>114</v>
      </c>
      <c r="B71" s="13" t="s">
        <v>11</v>
      </c>
      <c r="C71" s="14" t="s">
        <v>267</v>
      </c>
      <c r="D71" s="117" t="s">
        <v>268</v>
      </c>
      <c r="E71" s="13" t="s">
        <v>269</v>
      </c>
      <c r="F71" s="13" t="s">
        <v>270</v>
      </c>
      <c r="G71" s="16" t="s">
        <v>16</v>
      </c>
      <c r="H71" s="16" t="s">
        <v>140</v>
      </c>
      <c r="I71" s="17">
        <v>25000</v>
      </c>
      <c r="J71" s="71">
        <v>25000</v>
      </c>
    </row>
    <row r="72" spans="1:10" x14ac:dyDescent="0.3">
      <c r="A72" s="70" t="s">
        <v>114</v>
      </c>
      <c r="B72" s="13" t="s">
        <v>11</v>
      </c>
      <c r="C72" s="14" t="s">
        <v>271</v>
      </c>
      <c r="D72" s="117" t="s">
        <v>272</v>
      </c>
      <c r="E72" s="13" t="s">
        <v>273</v>
      </c>
      <c r="F72" s="13" t="s">
        <v>274</v>
      </c>
      <c r="G72" s="16" t="s">
        <v>16</v>
      </c>
      <c r="H72" s="16" t="s">
        <v>122</v>
      </c>
      <c r="I72" s="17">
        <v>28000</v>
      </c>
      <c r="J72" s="71">
        <v>28000</v>
      </c>
    </row>
    <row r="73" spans="1:10" x14ac:dyDescent="0.3">
      <c r="A73" s="70" t="s">
        <v>114</v>
      </c>
      <c r="B73" s="13" t="s">
        <v>11</v>
      </c>
      <c r="C73" s="14" t="s">
        <v>262</v>
      </c>
      <c r="D73" s="117" t="s">
        <v>263</v>
      </c>
      <c r="E73" s="13" t="s">
        <v>264</v>
      </c>
      <c r="F73" s="13" t="s">
        <v>265</v>
      </c>
      <c r="G73" s="16" t="s">
        <v>16</v>
      </c>
      <c r="H73" s="16" t="s">
        <v>117</v>
      </c>
      <c r="I73" s="17">
        <v>30000</v>
      </c>
      <c r="J73" s="71">
        <v>30000</v>
      </c>
    </row>
    <row r="74" spans="1:10" x14ac:dyDescent="0.3">
      <c r="A74" s="70" t="s">
        <v>114</v>
      </c>
      <c r="B74" s="13" t="s">
        <v>11</v>
      </c>
      <c r="C74" s="14" t="s">
        <v>275</v>
      </c>
      <c r="D74" s="117" t="s">
        <v>276</v>
      </c>
      <c r="E74" s="13" t="s">
        <v>277</v>
      </c>
      <c r="F74" s="13" t="s">
        <v>278</v>
      </c>
      <c r="G74" s="16" t="s">
        <v>16</v>
      </c>
      <c r="H74" s="16" t="s">
        <v>266</v>
      </c>
      <c r="I74" s="17">
        <v>30000</v>
      </c>
      <c r="J74" s="71">
        <v>30000</v>
      </c>
    </row>
    <row r="75" spans="1:10" x14ac:dyDescent="0.3">
      <c r="A75" s="70" t="s">
        <v>114</v>
      </c>
      <c r="B75" s="13" t="s">
        <v>11</v>
      </c>
      <c r="C75" s="14" t="s">
        <v>279</v>
      </c>
      <c r="D75" s="117" t="s">
        <v>280</v>
      </c>
      <c r="E75" s="13" t="s">
        <v>281</v>
      </c>
      <c r="F75" s="18" t="s">
        <v>282</v>
      </c>
      <c r="G75" s="16" t="s">
        <v>16</v>
      </c>
      <c r="H75" s="16" t="s">
        <v>266</v>
      </c>
      <c r="I75" s="17">
        <v>30000</v>
      </c>
      <c r="J75" s="71">
        <v>30000</v>
      </c>
    </row>
    <row r="76" spans="1:10" x14ac:dyDescent="0.3">
      <c r="A76" s="70" t="s">
        <v>114</v>
      </c>
      <c r="B76" s="13" t="s">
        <v>11</v>
      </c>
      <c r="C76" s="14" t="s">
        <v>283</v>
      </c>
      <c r="D76" s="117" t="s">
        <v>284</v>
      </c>
      <c r="E76" s="13" t="s">
        <v>285</v>
      </c>
      <c r="F76" s="13" t="s">
        <v>286</v>
      </c>
      <c r="G76" s="16" t="s">
        <v>16</v>
      </c>
      <c r="H76" s="16" t="s">
        <v>140</v>
      </c>
      <c r="I76" s="17">
        <v>40000</v>
      </c>
      <c r="J76" s="71">
        <v>40000</v>
      </c>
    </row>
    <row r="77" spans="1:10" x14ac:dyDescent="0.3">
      <c r="A77" s="70" t="s">
        <v>114</v>
      </c>
      <c r="B77" s="13" t="s">
        <v>11</v>
      </c>
      <c r="C77" s="14" t="s">
        <v>287</v>
      </c>
      <c r="D77" s="117" t="s">
        <v>288</v>
      </c>
      <c r="E77" s="13" t="s">
        <v>289</v>
      </c>
      <c r="F77" s="13" t="s">
        <v>290</v>
      </c>
      <c r="G77" s="16" t="s">
        <v>291</v>
      </c>
      <c r="H77" s="16" t="s">
        <v>135</v>
      </c>
      <c r="I77" s="17">
        <v>40590</v>
      </c>
      <c r="J77" s="71">
        <v>40590</v>
      </c>
    </row>
    <row r="78" spans="1:10" x14ac:dyDescent="0.3">
      <c r="A78" s="70" t="s">
        <v>114</v>
      </c>
      <c r="B78" s="13" t="s">
        <v>11</v>
      </c>
      <c r="C78" s="14" t="s">
        <v>292</v>
      </c>
      <c r="D78" s="117" t="s">
        <v>173</v>
      </c>
      <c r="E78" s="13" t="s">
        <v>174</v>
      </c>
      <c r="F78" s="13" t="s">
        <v>293</v>
      </c>
      <c r="G78" s="16" t="s">
        <v>16</v>
      </c>
      <c r="H78" s="16" t="s">
        <v>135</v>
      </c>
      <c r="I78" s="17">
        <v>53272.98</v>
      </c>
      <c r="J78" s="71">
        <v>53272.98</v>
      </c>
    </row>
    <row r="79" spans="1:10" x14ac:dyDescent="0.3">
      <c r="A79" s="70" t="s">
        <v>114</v>
      </c>
      <c r="B79" s="13" t="s">
        <v>11</v>
      </c>
      <c r="C79" s="14" t="s">
        <v>294</v>
      </c>
      <c r="D79" s="117" t="s">
        <v>173</v>
      </c>
      <c r="E79" s="13" t="s">
        <v>174</v>
      </c>
      <c r="F79" s="13" t="s">
        <v>295</v>
      </c>
      <c r="G79" s="16" t="s">
        <v>16</v>
      </c>
      <c r="H79" s="16" t="s">
        <v>135</v>
      </c>
      <c r="I79" s="17">
        <v>53986.79</v>
      </c>
      <c r="J79" s="71">
        <v>53986.79</v>
      </c>
    </row>
    <row r="80" spans="1:10" x14ac:dyDescent="0.3">
      <c r="A80" s="70" t="s">
        <v>114</v>
      </c>
      <c r="B80" s="13" t="s">
        <v>11</v>
      </c>
      <c r="C80" s="14" t="s">
        <v>296</v>
      </c>
      <c r="D80" s="117" t="s">
        <v>297</v>
      </c>
      <c r="E80" s="13" t="s">
        <v>298</v>
      </c>
      <c r="F80" s="13" t="s">
        <v>295</v>
      </c>
      <c r="G80" s="16" t="s">
        <v>16</v>
      </c>
      <c r="H80" s="16" t="s">
        <v>135</v>
      </c>
      <c r="I80" s="17">
        <v>57461.32</v>
      </c>
      <c r="J80" s="71">
        <v>57461.32</v>
      </c>
    </row>
    <row r="81" spans="1:10" x14ac:dyDescent="0.3">
      <c r="A81" s="70" t="s">
        <v>114</v>
      </c>
      <c r="B81" s="13" t="s">
        <v>11</v>
      </c>
      <c r="C81" s="14" t="s">
        <v>299</v>
      </c>
      <c r="D81" s="117" t="s">
        <v>300</v>
      </c>
      <c r="E81" s="13" t="s">
        <v>301</v>
      </c>
      <c r="F81" s="13" t="s">
        <v>302</v>
      </c>
      <c r="G81" s="16" t="s">
        <v>16</v>
      </c>
      <c r="H81" s="16" t="s">
        <v>208</v>
      </c>
      <c r="I81" s="17">
        <v>65000</v>
      </c>
      <c r="J81" s="71">
        <v>65000</v>
      </c>
    </row>
    <row r="82" spans="1:10" x14ac:dyDescent="0.3">
      <c r="A82" s="70" t="s">
        <v>114</v>
      </c>
      <c r="B82" s="13" t="s">
        <v>11</v>
      </c>
      <c r="C82" s="14" t="s">
        <v>303</v>
      </c>
      <c r="D82" s="117" t="s">
        <v>304</v>
      </c>
      <c r="E82" s="13" t="s">
        <v>305</v>
      </c>
      <c r="F82" s="13" t="s">
        <v>306</v>
      </c>
      <c r="G82" s="16" t="s">
        <v>16</v>
      </c>
      <c r="H82" s="16" t="s">
        <v>266</v>
      </c>
      <c r="I82" s="17">
        <v>78130</v>
      </c>
      <c r="J82" s="71">
        <v>78130</v>
      </c>
    </row>
    <row r="83" spans="1:10" x14ac:dyDescent="0.3">
      <c r="A83" s="70" t="s">
        <v>114</v>
      </c>
      <c r="B83" s="13" t="s">
        <v>11</v>
      </c>
      <c r="C83" s="14" t="s">
        <v>307</v>
      </c>
      <c r="D83" s="117" t="s">
        <v>247</v>
      </c>
      <c r="E83" s="13" t="s">
        <v>248</v>
      </c>
      <c r="F83" s="13" t="s">
        <v>308</v>
      </c>
      <c r="G83" s="16" t="s">
        <v>250</v>
      </c>
      <c r="H83" s="16" t="s">
        <v>251</v>
      </c>
      <c r="I83" s="17">
        <v>80625</v>
      </c>
      <c r="J83" s="71">
        <v>80625</v>
      </c>
    </row>
    <row r="84" spans="1:10" x14ac:dyDescent="0.3">
      <c r="A84" s="70" t="s">
        <v>114</v>
      </c>
      <c r="B84" s="13" t="s">
        <v>11</v>
      </c>
      <c r="C84" s="14" t="s">
        <v>309</v>
      </c>
      <c r="D84" s="117" t="s">
        <v>310</v>
      </c>
      <c r="E84" s="13" t="s">
        <v>311</v>
      </c>
      <c r="F84" s="13" t="s">
        <v>312</v>
      </c>
      <c r="G84" s="16" t="s">
        <v>16</v>
      </c>
      <c r="H84" s="16" t="s">
        <v>140</v>
      </c>
      <c r="I84" s="17">
        <v>110000</v>
      </c>
      <c r="J84" s="71">
        <v>110000</v>
      </c>
    </row>
    <row r="85" spans="1:10" x14ac:dyDescent="0.3">
      <c r="A85" s="70" t="s">
        <v>114</v>
      </c>
      <c r="B85" s="13" t="s">
        <v>11</v>
      </c>
      <c r="C85" s="14" t="s">
        <v>313</v>
      </c>
      <c r="D85" s="117" t="s">
        <v>314</v>
      </c>
      <c r="E85" s="13" t="s">
        <v>315</v>
      </c>
      <c r="F85" s="13" t="s">
        <v>316</v>
      </c>
      <c r="G85" s="16" t="s">
        <v>16</v>
      </c>
      <c r="H85" s="16" t="s">
        <v>182</v>
      </c>
      <c r="I85" s="17">
        <v>162000</v>
      </c>
      <c r="J85" s="71">
        <v>162000</v>
      </c>
    </row>
    <row r="86" spans="1:10" x14ac:dyDescent="0.3">
      <c r="A86" s="70" t="s">
        <v>114</v>
      </c>
      <c r="B86" s="13" t="s">
        <v>11</v>
      </c>
      <c r="C86" s="14" t="s">
        <v>317</v>
      </c>
      <c r="D86" s="117" t="s">
        <v>318</v>
      </c>
      <c r="E86" s="13" t="s">
        <v>319</v>
      </c>
      <c r="F86" s="13" t="s">
        <v>320</v>
      </c>
      <c r="G86" s="16" t="s">
        <v>321</v>
      </c>
      <c r="H86" s="16" t="s">
        <v>322</v>
      </c>
      <c r="I86" s="17">
        <v>1087000</v>
      </c>
      <c r="J86" s="71">
        <v>1087000</v>
      </c>
    </row>
    <row r="87" spans="1:10" x14ac:dyDescent="0.3">
      <c r="A87" s="70" t="s">
        <v>114</v>
      </c>
      <c r="B87" s="13" t="s">
        <v>11</v>
      </c>
      <c r="C87" s="14" t="s">
        <v>323</v>
      </c>
      <c r="D87" s="117" t="s">
        <v>318</v>
      </c>
      <c r="E87" s="13" t="s">
        <v>319</v>
      </c>
      <c r="F87" s="13" t="s">
        <v>324</v>
      </c>
      <c r="G87" s="16" t="s">
        <v>321</v>
      </c>
      <c r="H87" s="16" t="s">
        <v>189</v>
      </c>
      <c r="I87" s="17">
        <v>4160.1899999999996</v>
      </c>
      <c r="J87" s="71">
        <v>4160.1899999999996</v>
      </c>
    </row>
    <row r="88" spans="1:10" x14ac:dyDescent="0.3">
      <c r="A88" s="70" t="s">
        <v>114</v>
      </c>
      <c r="B88" s="13" t="s">
        <v>11</v>
      </c>
      <c r="C88" s="14" t="s">
        <v>325</v>
      </c>
      <c r="D88" s="117" t="s">
        <v>326</v>
      </c>
      <c r="E88" s="13" t="s">
        <v>327</v>
      </c>
      <c r="F88" s="13" t="s">
        <v>328</v>
      </c>
      <c r="G88" s="16" t="s">
        <v>329</v>
      </c>
      <c r="H88" s="16" t="s">
        <v>330</v>
      </c>
      <c r="I88" s="17">
        <v>15409576.619999999</v>
      </c>
      <c r="J88" s="71">
        <v>15409576.619999999</v>
      </c>
    </row>
    <row r="89" spans="1:10" x14ac:dyDescent="0.3">
      <c r="A89" s="70" t="s">
        <v>331</v>
      </c>
      <c r="B89" s="13" t="s">
        <v>11</v>
      </c>
      <c r="C89" s="14" t="s">
        <v>332</v>
      </c>
      <c r="D89" s="117" t="s">
        <v>333</v>
      </c>
      <c r="E89" s="13" t="s">
        <v>334</v>
      </c>
      <c r="F89" s="13" t="s">
        <v>335</v>
      </c>
      <c r="G89" s="16" t="s">
        <v>54</v>
      </c>
      <c r="H89" s="16" t="s">
        <v>336</v>
      </c>
      <c r="I89" s="17">
        <v>969.48</v>
      </c>
      <c r="J89" s="71">
        <v>969.48</v>
      </c>
    </row>
    <row r="90" spans="1:10" x14ac:dyDescent="0.3">
      <c r="A90" s="70" t="s">
        <v>331</v>
      </c>
      <c r="B90" s="13" t="s">
        <v>11</v>
      </c>
      <c r="C90" s="14" t="s">
        <v>337</v>
      </c>
      <c r="D90" s="117"/>
      <c r="E90" s="13" t="s">
        <v>338</v>
      </c>
      <c r="F90" s="13" t="s">
        <v>335</v>
      </c>
      <c r="G90" s="16" t="s">
        <v>54</v>
      </c>
      <c r="H90" s="16" t="s">
        <v>336</v>
      </c>
      <c r="I90" s="17">
        <v>6175</v>
      </c>
      <c r="J90" s="71">
        <v>6175</v>
      </c>
    </row>
    <row r="91" spans="1:10" x14ac:dyDescent="0.3">
      <c r="A91" s="70" t="s">
        <v>331</v>
      </c>
      <c r="B91" s="13" t="s">
        <v>11</v>
      </c>
      <c r="C91" s="14" t="s">
        <v>339</v>
      </c>
      <c r="D91" s="117"/>
      <c r="E91" s="13" t="s">
        <v>340</v>
      </c>
      <c r="F91" s="13" t="s">
        <v>341</v>
      </c>
      <c r="G91" s="16" t="s">
        <v>54</v>
      </c>
      <c r="H91" s="16" t="s">
        <v>336</v>
      </c>
      <c r="I91" s="17">
        <v>6907.5</v>
      </c>
      <c r="J91" s="71">
        <v>6907.5</v>
      </c>
    </row>
    <row r="92" spans="1:10" x14ac:dyDescent="0.3">
      <c r="A92" s="70" t="s">
        <v>342</v>
      </c>
      <c r="B92" s="13" t="s">
        <v>11</v>
      </c>
      <c r="C92" s="14" t="s">
        <v>345</v>
      </c>
      <c r="D92" s="117" t="s">
        <v>346</v>
      </c>
      <c r="E92" s="13" t="s">
        <v>347</v>
      </c>
      <c r="F92" s="13" t="s">
        <v>348</v>
      </c>
      <c r="G92" s="16" t="s">
        <v>68</v>
      </c>
      <c r="H92" s="16" t="s">
        <v>349</v>
      </c>
      <c r="I92" s="17">
        <v>4000</v>
      </c>
      <c r="J92" s="71">
        <v>4000</v>
      </c>
    </row>
    <row r="93" spans="1:10" x14ac:dyDescent="0.3">
      <c r="A93" s="70" t="s">
        <v>342</v>
      </c>
      <c r="B93" s="13" t="s">
        <v>11</v>
      </c>
      <c r="C93" s="14" t="s">
        <v>350</v>
      </c>
      <c r="D93" s="117" t="s">
        <v>351</v>
      </c>
      <c r="E93" s="13" t="s">
        <v>352</v>
      </c>
      <c r="F93" s="13" t="s">
        <v>353</v>
      </c>
      <c r="G93" s="16" t="s">
        <v>68</v>
      </c>
      <c r="H93" s="16" t="s">
        <v>343</v>
      </c>
      <c r="I93" s="17">
        <v>6000</v>
      </c>
      <c r="J93" s="71">
        <v>6000</v>
      </c>
    </row>
    <row r="94" spans="1:10" x14ac:dyDescent="0.3">
      <c r="A94" s="70" t="s">
        <v>342</v>
      </c>
      <c r="B94" s="13" t="s">
        <v>11</v>
      </c>
      <c r="C94" s="14" t="s">
        <v>354</v>
      </c>
      <c r="D94" s="117" t="s">
        <v>355</v>
      </c>
      <c r="E94" s="13" t="s">
        <v>356</v>
      </c>
      <c r="F94" s="13" t="s">
        <v>357</v>
      </c>
      <c r="G94" s="16" t="s">
        <v>68</v>
      </c>
      <c r="H94" s="16" t="s">
        <v>349</v>
      </c>
      <c r="I94" s="17">
        <v>9000</v>
      </c>
      <c r="J94" s="71">
        <v>9000</v>
      </c>
    </row>
    <row r="95" spans="1:10" x14ac:dyDescent="0.3">
      <c r="A95" s="70" t="s">
        <v>342</v>
      </c>
      <c r="B95" s="13" t="s">
        <v>11</v>
      </c>
      <c r="C95" s="14" t="s">
        <v>358</v>
      </c>
      <c r="D95" s="117" t="s">
        <v>359</v>
      </c>
      <c r="E95" s="13" t="s">
        <v>360</v>
      </c>
      <c r="F95" s="13" t="s">
        <v>361</v>
      </c>
      <c r="G95" s="16" t="s">
        <v>68</v>
      </c>
      <c r="H95" s="16" t="s">
        <v>343</v>
      </c>
      <c r="I95" s="17">
        <v>10000</v>
      </c>
      <c r="J95" s="71">
        <v>10000</v>
      </c>
    </row>
    <row r="96" spans="1:10" x14ac:dyDescent="0.3">
      <c r="A96" s="70" t="s">
        <v>342</v>
      </c>
      <c r="B96" s="13" t="s">
        <v>11</v>
      </c>
      <c r="C96" s="14" t="s">
        <v>362</v>
      </c>
      <c r="D96" s="117" t="s">
        <v>363</v>
      </c>
      <c r="E96" s="13" t="s">
        <v>364</v>
      </c>
      <c r="F96" s="13" t="s">
        <v>365</v>
      </c>
      <c r="G96" s="16" t="s">
        <v>68</v>
      </c>
      <c r="H96" s="16" t="s">
        <v>343</v>
      </c>
      <c r="I96" s="17">
        <v>30000</v>
      </c>
      <c r="J96" s="71">
        <v>30000</v>
      </c>
    </row>
    <row r="97" spans="1:10" x14ac:dyDescent="0.3">
      <c r="A97" s="70" t="s">
        <v>342</v>
      </c>
      <c r="B97" s="13" t="s">
        <v>11</v>
      </c>
      <c r="C97" s="14" t="s">
        <v>366</v>
      </c>
      <c r="D97" s="117" t="s">
        <v>367</v>
      </c>
      <c r="E97" s="13" t="s">
        <v>368</v>
      </c>
      <c r="F97" s="13" t="s">
        <v>369</v>
      </c>
      <c r="G97" s="16" t="s">
        <v>68</v>
      </c>
      <c r="H97" s="16" t="s">
        <v>343</v>
      </c>
      <c r="I97" s="17">
        <v>30000</v>
      </c>
      <c r="J97" s="71">
        <v>30000</v>
      </c>
    </row>
    <row r="98" spans="1:10" x14ac:dyDescent="0.3">
      <c r="A98" s="70" t="s">
        <v>342</v>
      </c>
      <c r="B98" s="13" t="s">
        <v>11</v>
      </c>
      <c r="C98" s="14" t="s">
        <v>370</v>
      </c>
      <c r="D98" s="117" t="s">
        <v>351</v>
      </c>
      <c r="E98" s="13" t="s">
        <v>352</v>
      </c>
      <c r="F98" s="13" t="s">
        <v>371</v>
      </c>
      <c r="G98" s="16" t="s">
        <v>68</v>
      </c>
      <c r="H98" s="16" t="s">
        <v>343</v>
      </c>
      <c r="I98" s="17">
        <v>40000</v>
      </c>
      <c r="J98" s="71">
        <v>40000</v>
      </c>
    </row>
    <row r="99" spans="1:10" x14ac:dyDescent="0.3">
      <c r="A99" s="70" t="s">
        <v>342</v>
      </c>
      <c r="B99" s="13" t="s">
        <v>11</v>
      </c>
      <c r="C99" s="14" t="s">
        <v>372</v>
      </c>
      <c r="D99" s="117" t="s">
        <v>373</v>
      </c>
      <c r="E99" s="13" t="s">
        <v>374</v>
      </c>
      <c r="F99" s="13" t="s">
        <v>375</v>
      </c>
      <c r="G99" s="16" t="s">
        <v>68</v>
      </c>
      <c r="H99" s="16" t="s">
        <v>343</v>
      </c>
      <c r="I99" s="17">
        <v>80000</v>
      </c>
      <c r="J99" s="71">
        <v>80000</v>
      </c>
    </row>
    <row r="100" spans="1:10" x14ac:dyDescent="0.3">
      <c r="A100" s="70" t="s">
        <v>342</v>
      </c>
      <c r="B100" s="13" t="s">
        <v>11</v>
      </c>
      <c r="C100" s="14" t="s">
        <v>376</v>
      </c>
      <c r="D100" s="117" t="s">
        <v>377</v>
      </c>
      <c r="E100" s="13" t="s">
        <v>378</v>
      </c>
      <c r="F100" s="13" t="s">
        <v>379</v>
      </c>
      <c r="G100" s="16" t="s">
        <v>68</v>
      </c>
      <c r="H100" s="16" t="s">
        <v>343</v>
      </c>
      <c r="I100" s="17">
        <v>100000</v>
      </c>
      <c r="J100" s="71">
        <v>100000</v>
      </c>
    </row>
    <row r="101" spans="1:10" x14ac:dyDescent="0.3">
      <c r="A101" s="70" t="s">
        <v>342</v>
      </c>
      <c r="B101" s="13" t="s">
        <v>11</v>
      </c>
      <c r="C101" s="14" t="s">
        <v>380</v>
      </c>
      <c r="D101" s="117" t="s">
        <v>381</v>
      </c>
      <c r="E101" s="13" t="s">
        <v>382</v>
      </c>
      <c r="F101" s="18" t="s">
        <v>383</v>
      </c>
      <c r="G101" s="16" t="s">
        <v>68</v>
      </c>
      <c r="H101" s="16" t="s">
        <v>343</v>
      </c>
      <c r="I101" s="17">
        <v>200000</v>
      </c>
      <c r="J101" s="71">
        <v>200000</v>
      </c>
    </row>
    <row r="102" spans="1:10" x14ac:dyDescent="0.3">
      <c r="A102" s="70" t="s">
        <v>342</v>
      </c>
      <c r="B102" s="13" t="s">
        <v>11</v>
      </c>
      <c r="C102" s="14" t="s">
        <v>384</v>
      </c>
      <c r="D102" s="117" t="s">
        <v>385</v>
      </c>
      <c r="E102" s="13" t="s">
        <v>386</v>
      </c>
      <c r="F102" s="18" t="s">
        <v>387</v>
      </c>
      <c r="G102" s="16" t="s">
        <v>54</v>
      </c>
      <c r="H102" s="16" t="s">
        <v>344</v>
      </c>
      <c r="I102" s="17">
        <v>0</v>
      </c>
      <c r="J102" s="71">
        <v>3000</v>
      </c>
    </row>
    <row r="103" spans="1:10" x14ac:dyDescent="0.3">
      <c r="A103" s="70" t="s">
        <v>342</v>
      </c>
      <c r="B103" s="13" t="s">
        <v>11</v>
      </c>
      <c r="C103" s="14" t="s">
        <v>388</v>
      </c>
      <c r="D103" s="117"/>
      <c r="E103" s="13" t="s">
        <v>389</v>
      </c>
      <c r="F103" s="18" t="s">
        <v>390</v>
      </c>
      <c r="G103" s="16" t="s">
        <v>54</v>
      </c>
      <c r="H103" s="16" t="s">
        <v>344</v>
      </c>
      <c r="I103" s="17">
        <v>0</v>
      </c>
      <c r="J103" s="71">
        <v>6000</v>
      </c>
    </row>
    <row r="104" spans="1:10" x14ac:dyDescent="0.3">
      <c r="A104" s="70" t="s">
        <v>342</v>
      </c>
      <c r="B104" s="13" t="s">
        <v>11</v>
      </c>
      <c r="C104" s="14" t="s">
        <v>391</v>
      </c>
      <c r="D104" s="117"/>
      <c r="E104" s="13" t="s">
        <v>392</v>
      </c>
      <c r="F104" s="18" t="s">
        <v>390</v>
      </c>
      <c r="G104" s="16" t="s">
        <v>54</v>
      </c>
      <c r="H104" s="16" t="s">
        <v>344</v>
      </c>
      <c r="I104" s="17">
        <v>0</v>
      </c>
      <c r="J104" s="71">
        <v>6000</v>
      </c>
    </row>
    <row r="105" spans="1:10" x14ac:dyDescent="0.3">
      <c r="A105" s="70" t="s">
        <v>342</v>
      </c>
      <c r="B105" s="13" t="s">
        <v>11</v>
      </c>
      <c r="C105" s="14" t="s">
        <v>393</v>
      </c>
      <c r="D105" s="117"/>
      <c r="E105" s="13" t="s">
        <v>394</v>
      </c>
      <c r="F105" s="18" t="s">
        <v>390</v>
      </c>
      <c r="G105" s="16" t="s">
        <v>54</v>
      </c>
      <c r="H105" s="16" t="s">
        <v>344</v>
      </c>
      <c r="I105" s="17">
        <v>0</v>
      </c>
      <c r="J105" s="71">
        <v>6000</v>
      </c>
    </row>
    <row r="106" spans="1:10" x14ac:dyDescent="0.3">
      <c r="A106" s="70" t="s">
        <v>342</v>
      </c>
      <c r="B106" s="13" t="s">
        <v>11</v>
      </c>
      <c r="C106" s="14" t="s">
        <v>395</v>
      </c>
      <c r="D106" s="117"/>
      <c r="E106" s="13" t="s">
        <v>396</v>
      </c>
      <c r="F106" s="18" t="s">
        <v>397</v>
      </c>
      <c r="G106" s="16" t="s">
        <v>54</v>
      </c>
      <c r="H106" s="16" t="s">
        <v>344</v>
      </c>
      <c r="I106" s="17">
        <v>0</v>
      </c>
      <c r="J106" s="71">
        <v>6000</v>
      </c>
    </row>
    <row r="107" spans="1:10" x14ac:dyDescent="0.3">
      <c r="A107" s="70" t="s">
        <v>342</v>
      </c>
      <c r="B107" s="13" t="s">
        <v>11</v>
      </c>
      <c r="C107" s="14" t="s">
        <v>398</v>
      </c>
      <c r="D107" s="117"/>
      <c r="E107" s="13" t="s">
        <v>399</v>
      </c>
      <c r="F107" s="18" t="s">
        <v>397</v>
      </c>
      <c r="G107" s="16" t="s">
        <v>54</v>
      </c>
      <c r="H107" s="16" t="s">
        <v>344</v>
      </c>
      <c r="I107" s="17">
        <v>0</v>
      </c>
      <c r="J107" s="71">
        <v>6000</v>
      </c>
    </row>
    <row r="108" spans="1:10" x14ac:dyDescent="0.3">
      <c r="A108" s="70" t="s">
        <v>342</v>
      </c>
      <c r="B108" s="13" t="s">
        <v>11</v>
      </c>
      <c r="C108" s="14" t="s">
        <v>400</v>
      </c>
      <c r="D108" s="117"/>
      <c r="E108" s="13" t="s">
        <v>401</v>
      </c>
      <c r="F108" s="18" t="s">
        <v>390</v>
      </c>
      <c r="G108" s="16" t="s">
        <v>54</v>
      </c>
      <c r="H108" s="16" t="s">
        <v>344</v>
      </c>
      <c r="I108" s="17">
        <v>0</v>
      </c>
      <c r="J108" s="71">
        <v>6000</v>
      </c>
    </row>
    <row r="109" spans="1:10" x14ac:dyDescent="0.3">
      <c r="A109" s="70" t="s">
        <v>342</v>
      </c>
      <c r="B109" s="13" t="s">
        <v>11</v>
      </c>
      <c r="C109" s="14" t="s">
        <v>402</v>
      </c>
      <c r="D109" s="117"/>
      <c r="E109" s="13" t="s">
        <v>403</v>
      </c>
      <c r="F109" s="18" t="s">
        <v>390</v>
      </c>
      <c r="G109" s="16" t="s">
        <v>54</v>
      </c>
      <c r="H109" s="16" t="s">
        <v>344</v>
      </c>
      <c r="I109" s="17">
        <v>0</v>
      </c>
      <c r="J109" s="71">
        <v>6000</v>
      </c>
    </row>
    <row r="110" spans="1:10" x14ac:dyDescent="0.3">
      <c r="A110" s="70" t="s">
        <v>342</v>
      </c>
      <c r="B110" s="13" t="s">
        <v>11</v>
      </c>
      <c r="C110" s="14" t="s">
        <v>404</v>
      </c>
      <c r="D110" s="117"/>
      <c r="E110" s="13" t="s">
        <v>405</v>
      </c>
      <c r="F110" s="18" t="s">
        <v>406</v>
      </c>
      <c r="G110" s="16" t="s">
        <v>54</v>
      </c>
      <c r="H110" s="16" t="s">
        <v>344</v>
      </c>
      <c r="I110" s="17">
        <v>0</v>
      </c>
      <c r="J110" s="71">
        <v>6000</v>
      </c>
    </row>
    <row r="111" spans="1:10" x14ac:dyDescent="0.3">
      <c r="A111" s="70" t="s">
        <v>342</v>
      </c>
      <c r="B111" s="13" t="s">
        <v>11</v>
      </c>
      <c r="C111" s="14" t="s">
        <v>407</v>
      </c>
      <c r="D111" s="117"/>
      <c r="E111" s="13" t="s">
        <v>408</v>
      </c>
      <c r="F111" s="18" t="s">
        <v>409</v>
      </c>
      <c r="G111" s="16" t="s">
        <v>54</v>
      </c>
      <c r="H111" s="16" t="s">
        <v>344</v>
      </c>
      <c r="I111" s="17">
        <v>0</v>
      </c>
      <c r="J111" s="71">
        <v>6000</v>
      </c>
    </row>
    <row r="112" spans="1:10" x14ac:dyDescent="0.3">
      <c r="A112" s="70" t="s">
        <v>342</v>
      </c>
      <c r="B112" s="13" t="s">
        <v>11</v>
      </c>
      <c r="C112" s="14" t="s">
        <v>410</v>
      </c>
      <c r="D112" s="117"/>
      <c r="E112" s="13" t="s">
        <v>411</v>
      </c>
      <c r="F112" s="18" t="s">
        <v>409</v>
      </c>
      <c r="G112" s="16" t="s">
        <v>54</v>
      </c>
      <c r="H112" s="16" t="s">
        <v>344</v>
      </c>
      <c r="I112" s="17">
        <v>0</v>
      </c>
      <c r="J112" s="71">
        <v>6000</v>
      </c>
    </row>
    <row r="113" spans="1:10" x14ac:dyDescent="0.3">
      <c r="A113" s="70" t="s">
        <v>342</v>
      </c>
      <c r="B113" s="13" t="s">
        <v>11</v>
      </c>
      <c r="C113" s="14" t="s">
        <v>412</v>
      </c>
      <c r="D113" s="117"/>
      <c r="E113" s="13" t="s">
        <v>413</v>
      </c>
      <c r="F113" s="18" t="s">
        <v>406</v>
      </c>
      <c r="G113" s="16" t="s">
        <v>54</v>
      </c>
      <c r="H113" s="16" t="s">
        <v>344</v>
      </c>
      <c r="I113" s="17">
        <v>0</v>
      </c>
      <c r="J113" s="71">
        <v>6000</v>
      </c>
    </row>
    <row r="114" spans="1:10" x14ac:dyDescent="0.3">
      <c r="A114" s="70" t="s">
        <v>342</v>
      </c>
      <c r="B114" s="13" t="s">
        <v>11</v>
      </c>
      <c r="C114" s="14" t="s">
        <v>414</v>
      </c>
      <c r="D114" s="117"/>
      <c r="E114" s="13" t="s">
        <v>415</v>
      </c>
      <c r="F114" s="18" t="s">
        <v>390</v>
      </c>
      <c r="G114" s="16" t="s">
        <v>54</v>
      </c>
      <c r="H114" s="16" t="s">
        <v>344</v>
      </c>
      <c r="I114" s="17">
        <v>0</v>
      </c>
      <c r="J114" s="71">
        <v>6000</v>
      </c>
    </row>
    <row r="115" spans="1:10" x14ac:dyDescent="0.3">
      <c r="A115" s="70" t="s">
        <v>342</v>
      </c>
      <c r="B115" s="13" t="s">
        <v>11</v>
      </c>
      <c r="C115" s="14" t="s">
        <v>416</v>
      </c>
      <c r="D115" s="117"/>
      <c r="E115" s="13" t="s">
        <v>417</v>
      </c>
      <c r="F115" s="18" t="s">
        <v>406</v>
      </c>
      <c r="G115" s="16" t="s">
        <v>54</v>
      </c>
      <c r="H115" s="16" t="s">
        <v>344</v>
      </c>
      <c r="I115" s="17">
        <v>0</v>
      </c>
      <c r="J115" s="71">
        <v>6000</v>
      </c>
    </row>
    <row r="116" spans="1:10" x14ac:dyDescent="0.3">
      <c r="A116" s="70" t="s">
        <v>342</v>
      </c>
      <c r="B116" s="13" t="s">
        <v>11</v>
      </c>
      <c r="C116" s="14" t="s">
        <v>418</v>
      </c>
      <c r="D116" s="117"/>
      <c r="E116" s="13" t="s">
        <v>419</v>
      </c>
      <c r="F116" s="18" t="s">
        <v>390</v>
      </c>
      <c r="G116" s="16" t="s">
        <v>54</v>
      </c>
      <c r="H116" s="16" t="s">
        <v>344</v>
      </c>
      <c r="I116" s="17">
        <v>0</v>
      </c>
      <c r="J116" s="71">
        <v>6000</v>
      </c>
    </row>
    <row r="117" spans="1:10" x14ac:dyDescent="0.3">
      <c r="A117" s="70" t="s">
        <v>342</v>
      </c>
      <c r="B117" s="13" t="s">
        <v>11</v>
      </c>
      <c r="C117" s="14" t="s">
        <v>420</v>
      </c>
      <c r="D117" s="117"/>
      <c r="E117" s="13" t="s">
        <v>421</v>
      </c>
      <c r="F117" s="18" t="s">
        <v>390</v>
      </c>
      <c r="G117" s="16" t="s">
        <v>54</v>
      </c>
      <c r="H117" s="16" t="s">
        <v>344</v>
      </c>
      <c r="I117" s="17">
        <v>0</v>
      </c>
      <c r="J117" s="71">
        <v>6000</v>
      </c>
    </row>
    <row r="118" spans="1:10" x14ac:dyDescent="0.3">
      <c r="A118" s="70" t="s">
        <v>342</v>
      </c>
      <c r="B118" s="13" t="s">
        <v>11</v>
      </c>
      <c r="C118" s="14" t="s">
        <v>422</v>
      </c>
      <c r="D118" s="117"/>
      <c r="E118" s="13" t="s">
        <v>423</v>
      </c>
      <c r="F118" s="18" t="s">
        <v>406</v>
      </c>
      <c r="G118" s="16" t="s">
        <v>54</v>
      </c>
      <c r="H118" s="16" t="s">
        <v>344</v>
      </c>
      <c r="I118" s="17">
        <v>0</v>
      </c>
      <c r="J118" s="71">
        <v>6000</v>
      </c>
    </row>
    <row r="119" spans="1:10" x14ac:dyDescent="0.3">
      <c r="A119" s="70" t="s">
        <v>342</v>
      </c>
      <c r="B119" s="13" t="s">
        <v>11</v>
      </c>
      <c r="C119" s="14" t="s">
        <v>424</v>
      </c>
      <c r="D119" s="117"/>
      <c r="E119" s="13" t="s">
        <v>425</v>
      </c>
      <c r="F119" s="18" t="s">
        <v>406</v>
      </c>
      <c r="G119" s="16" t="s">
        <v>54</v>
      </c>
      <c r="H119" s="16" t="s">
        <v>344</v>
      </c>
      <c r="I119" s="17">
        <v>0</v>
      </c>
      <c r="J119" s="71">
        <v>6000</v>
      </c>
    </row>
    <row r="120" spans="1:10" x14ac:dyDescent="0.3">
      <c r="A120" s="70" t="s">
        <v>342</v>
      </c>
      <c r="B120" s="13" t="s">
        <v>11</v>
      </c>
      <c r="C120" s="14" t="s">
        <v>426</v>
      </c>
      <c r="D120" s="117"/>
      <c r="E120" s="13" t="s">
        <v>427</v>
      </c>
      <c r="F120" s="18" t="s">
        <v>409</v>
      </c>
      <c r="G120" s="16" t="s">
        <v>54</v>
      </c>
      <c r="H120" s="16" t="s">
        <v>344</v>
      </c>
      <c r="I120" s="17">
        <v>0</v>
      </c>
      <c r="J120" s="71">
        <v>6000</v>
      </c>
    </row>
    <row r="121" spans="1:10" x14ac:dyDescent="0.3">
      <c r="A121" s="70" t="s">
        <v>342</v>
      </c>
      <c r="B121" s="13" t="s">
        <v>11</v>
      </c>
      <c r="C121" s="14" t="s">
        <v>428</v>
      </c>
      <c r="D121" s="117"/>
      <c r="E121" s="13" t="s">
        <v>429</v>
      </c>
      <c r="F121" s="18" t="s">
        <v>397</v>
      </c>
      <c r="G121" s="16" t="s">
        <v>54</v>
      </c>
      <c r="H121" s="16" t="s">
        <v>344</v>
      </c>
      <c r="I121" s="17">
        <v>0</v>
      </c>
      <c r="J121" s="71">
        <v>6000</v>
      </c>
    </row>
    <row r="122" spans="1:10" x14ac:dyDescent="0.3">
      <c r="A122" s="70" t="s">
        <v>342</v>
      </c>
      <c r="B122" s="13" t="s">
        <v>11</v>
      </c>
      <c r="C122" s="14" t="s">
        <v>430</v>
      </c>
      <c r="D122" s="117"/>
      <c r="E122" s="13" t="s">
        <v>431</v>
      </c>
      <c r="F122" s="18" t="s">
        <v>397</v>
      </c>
      <c r="G122" s="16" t="s">
        <v>54</v>
      </c>
      <c r="H122" s="16" t="s">
        <v>344</v>
      </c>
      <c r="I122" s="17">
        <v>0</v>
      </c>
      <c r="J122" s="71">
        <v>6000</v>
      </c>
    </row>
    <row r="123" spans="1:10" x14ac:dyDescent="0.3">
      <c r="A123" s="70" t="s">
        <v>342</v>
      </c>
      <c r="B123" s="13" t="s">
        <v>11</v>
      </c>
      <c r="C123" s="14" t="s">
        <v>432</v>
      </c>
      <c r="D123" s="117"/>
      <c r="E123" s="13" t="s">
        <v>433</v>
      </c>
      <c r="F123" s="18" t="s">
        <v>409</v>
      </c>
      <c r="G123" s="16" t="s">
        <v>54</v>
      </c>
      <c r="H123" s="16" t="s">
        <v>344</v>
      </c>
      <c r="I123" s="17">
        <v>0</v>
      </c>
      <c r="J123" s="71">
        <v>6000</v>
      </c>
    </row>
    <row r="124" spans="1:10" x14ac:dyDescent="0.3">
      <c r="A124" s="70" t="s">
        <v>342</v>
      </c>
      <c r="B124" s="13" t="s">
        <v>11</v>
      </c>
      <c r="C124" s="14" t="s">
        <v>434</v>
      </c>
      <c r="D124" s="117"/>
      <c r="E124" s="13" t="s">
        <v>435</v>
      </c>
      <c r="F124" s="18" t="s">
        <v>397</v>
      </c>
      <c r="G124" s="16" t="s">
        <v>54</v>
      </c>
      <c r="H124" s="16" t="s">
        <v>344</v>
      </c>
      <c r="I124" s="17">
        <v>0</v>
      </c>
      <c r="J124" s="71">
        <v>6000</v>
      </c>
    </row>
    <row r="125" spans="1:10" x14ac:dyDescent="0.3">
      <c r="A125" s="70" t="s">
        <v>342</v>
      </c>
      <c r="B125" s="13" t="s">
        <v>11</v>
      </c>
      <c r="C125" s="14" t="s">
        <v>436</v>
      </c>
      <c r="D125" s="117"/>
      <c r="E125" s="13" t="s">
        <v>437</v>
      </c>
      <c r="F125" s="18" t="s">
        <v>397</v>
      </c>
      <c r="G125" s="16" t="s">
        <v>54</v>
      </c>
      <c r="H125" s="16" t="s">
        <v>344</v>
      </c>
      <c r="I125" s="17">
        <v>0</v>
      </c>
      <c r="J125" s="71">
        <v>6000</v>
      </c>
    </row>
    <row r="126" spans="1:10" x14ac:dyDescent="0.3">
      <c r="A126" s="70" t="s">
        <v>342</v>
      </c>
      <c r="B126" s="13" t="s">
        <v>11</v>
      </c>
      <c r="C126" s="14" t="s">
        <v>438</v>
      </c>
      <c r="D126" s="117"/>
      <c r="E126" s="13" t="s">
        <v>439</v>
      </c>
      <c r="F126" s="18" t="s">
        <v>409</v>
      </c>
      <c r="G126" s="16" t="s">
        <v>54</v>
      </c>
      <c r="H126" s="16" t="s">
        <v>344</v>
      </c>
      <c r="I126" s="17">
        <v>0</v>
      </c>
      <c r="J126" s="71">
        <v>6000</v>
      </c>
    </row>
    <row r="127" spans="1:10" x14ac:dyDescent="0.3">
      <c r="A127" s="70" t="s">
        <v>342</v>
      </c>
      <c r="B127" s="13" t="s">
        <v>11</v>
      </c>
      <c r="C127" s="14" t="s">
        <v>440</v>
      </c>
      <c r="D127" s="117"/>
      <c r="E127" s="13" t="s">
        <v>441</v>
      </c>
      <c r="F127" s="18" t="s">
        <v>409</v>
      </c>
      <c r="G127" s="16" t="s">
        <v>54</v>
      </c>
      <c r="H127" s="16" t="s">
        <v>344</v>
      </c>
      <c r="I127" s="17">
        <v>0</v>
      </c>
      <c r="J127" s="71">
        <v>6000</v>
      </c>
    </row>
    <row r="128" spans="1:10" x14ac:dyDescent="0.3">
      <c r="A128" s="70" t="s">
        <v>342</v>
      </c>
      <c r="B128" s="13" t="s">
        <v>11</v>
      </c>
      <c r="C128" s="14" t="s">
        <v>442</v>
      </c>
      <c r="D128" s="117"/>
      <c r="E128" s="13" t="s">
        <v>443</v>
      </c>
      <c r="F128" s="18" t="s">
        <v>409</v>
      </c>
      <c r="G128" s="16" t="s">
        <v>54</v>
      </c>
      <c r="H128" s="16" t="s">
        <v>344</v>
      </c>
      <c r="I128" s="17">
        <v>0</v>
      </c>
      <c r="J128" s="71">
        <v>6000</v>
      </c>
    </row>
    <row r="129" spans="1:10" x14ac:dyDescent="0.3">
      <c r="A129" s="70" t="s">
        <v>342</v>
      </c>
      <c r="B129" s="13" t="s">
        <v>11</v>
      </c>
      <c r="C129" s="14" t="s">
        <v>444</v>
      </c>
      <c r="D129" s="117"/>
      <c r="E129" s="13" t="s">
        <v>445</v>
      </c>
      <c r="F129" s="18" t="s">
        <v>409</v>
      </c>
      <c r="G129" s="16" t="s">
        <v>54</v>
      </c>
      <c r="H129" s="16" t="s">
        <v>344</v>
      </c>
      <c r="I129" s="17">
        <v>0</v>
      </c>
      <c r="J129" s="71">
        <v>6000</v>
      </c>
    </row>
    <row r="130" spans="1:10" x14ac:dyDescent="0.3">
      <c r="A130" s="70" t="s">
        <v>342</v>
      </c>
      <c r="B130" s="13" t="s">
        <v>11</v>
      </c>
      <c r="C130" s="14" t="s">
        <v>446</v>
      </c>
      <c r="D130" s="117" t="s">
        <v>385</v>
      </c>
      <c r="E130" s="13" t="s">
        <v>386</v>
      </c>
      <c r="F130" s="18" t="s">
        <v>447</v>
      </c>
      <c r="G130" s="16" t="s">
        <v>54</v>
      </c>
      <c r="H130" s="16" t="s">
        <v>344</v>
      </c>
      <c r="I130" s="17">
        <v>0</v>
      </c>
      <c r="J130" s="71">
        <v>7200</v>
      </c>
    </row>
    <row r="131" spans="1:10" x14ac:dyDescent="0.3">
      <c r="A131" s="70" t="s">
        <v>342</v>
      </c>
      <c r="B131" s="13" t="s">
        <v>11</v>
      </c>
      <c r="C131" s="14" t="s">
        <v>448</v>
      </c>
      <c r="D131" s="117" t="s">
        <v>333</v>
      </c>
      <c r="E131" s="13" t="s">
        <v>334</v>
      </c>
      <c r="F131" s="18" t="s">
        <v>397</v>
      </c>
      <c r="G131" s="16" t="s">
        <v>54</v>
      </c>
      <c r="H131" s="16" t="s">
        <v>344</v>
      </c>
      <c r="I131" s="17">
        <v>0</v>
      </c>
      <c r="J131" s="71">
        <v>9420</v>
      </c>
    </row>
    <row r="132" spans="1:10" x14ac:dyDescent="0.3">
      <c r="A132" s="70" t="s">
        <v>342</v>
      </c>
      <c r="B132" s="13" t="s">
        <v>11</v>
      </c>
      <c r="C132" s="14" t="s">
        <v>449</v>
      </c>
      <c r="D132" s="117" t="s">
        <v>450</v>
      </c>
      <c r="E132" s="13" t="s">
        <v>451</v>
      </c>
      <c r="F132" s="13" t="s">
        <v>452</v>
      </c>
      <c r="G132" s="16" t="s">
        <v>68</v>
      </c>
      <c r="H132" s="16" t="s">
        <v>343</v>
      </c>
      <c r="I132" s="17">
        <v>20000</v>
      </c>
      <c r="J132" s="71">
        <v>20000</v>
      </c>
    </row>
    <row r="133" spans="1:10" x14ac:dyDescent="0.3">
      <c r="A133" s="70" t="s">
        <v>342</v>
      </c>
      <c r="B133" s="13" t="s">
        <v>11</v>
      </c>
      <c r="C133" s="14" t="s">
        <v>453</v>
      </c>
      <c r="D133" s="117" t="s">
        <v>454</v>
      </c>
      <c r="E133" s="13" t="s">
        <v>455</v>
      </c>
      <c r="F133" s="13" t="s">
        <v>456</v>
      </c>
      <c r="G133" s="16" t="s">
        <v>68</v>
      </c>
      <c r="H133" s="16" t="s">
        <v>349</v>
      </c>
      <c r="I133" s="17">
        <v>4000</v>
      </c>
      <c r="J133" s="71">
        <v>4000</v>
      </c>
    </row>
    <row r="134" spans="1:10" x14ac:dyDescent="0.3">
      <c r="A134" s="70" t="s">
        <v>342</v>
      </c>
      <c r="B134" s="13" t="s">
        <v>11</v>
      </c>
      <c r="C134" s="14" t="s">
        <v>457</v>
      </c>
      <c r="D134" s="117" t="s">
        <v>458</v>
      </c>
      <c r="E134" s="13" t="s">
        <v>459</v>
      </c>
      <c r="F134" s="18" t="s">
        <v>460</v>
      </c>
      <c r="G134" s="16" t="s">
        <v>68</v>
      </c>
      <c r="H134" s="16" t="s">
        <v>349</v>
      </c>
      <c r="I134" s="17">
        <v>4000</v>
      </c>
      <c r="J134" s="71">
        <v>4000</v>
      </c>
    </row>
    <row r="135" spans="1:10" x14ac:dyDescent="0.3">
      <c r="A135" s="70" t="s">
        <v>342</v>
      </c>
      <c r="B135" s="13" t="s">
        <v>11</v>
      </c>
      <c r="C135" s="14" t="s">
        <v>461</v>
      </c>
      <c r="D135" s="117" t="s">
        <v>462</v>
      </c>
      <c r="E135" s="13" t="s">
        <v>463</v>
      </c>
      <c r="F135" s="13" t="s">
        <v>464</v>
      </c>
      <c r="G135" s="16" t="s">
        <v>68</v>
      </c>
      <c r="H135" s="16" t="s">
        <v>343</v>
      </c>
      <c r="I135" s="17">
        <v>12278.48</v>
      </c>
      <c r="J135" s="71">
        <v>12278.48</v>
      </c>
    </row>
    <row r="136" spans="1:10" x14ac:dyDescent="0.3">
      <c r="A136" s="70" t="s">
        <v>342</v>
      </c>
      <c r="B136" s="13" t="s">
        <v>11</v>
      </c>
      <c r="C136" s="14" t="s">
        <v>465</v>
      </c>
      <c r="D136" s="117" t="s">
        <v>466</v>
      </c>
      <c r="E136" s="13" t="s">
        <v>467</v>
      </c>
      <c r="F136" s="18" t="s">
        <v>468</v>
      </c>
      <c r="G136" s="16" t="s">
        <v>68</v>
      </c>
      <c r="H136" s="16" t="s">
        <v>343</v>
      </c>
      <c r="I136" s="17">
        <v>12576.25</v>
      </c>
      <c r="J136" s="71">
        <v>12576.25</v>
      </c>
    </row>
    <row r="137" spans="1:10" x14ac:dyDescent="0.3">
      <c r="A137" s="70" t="s">
        <v>342</v>
      </c>
      <c r="B137" s="13" t="s">
        <v>11</v>
      </c>
      <c r="C137" s="14" t="s">
        <v>469</v>
      </c>
      <c r="D137" s="117" t="s">
        <v>470</v>
      </c>
      <c r="E137" s="13" t="s">
        <v>471</v>
      </c>
      <c r="F137" s="18" t="s">
        <v>472</v>
      </c>
      <c r="G137" s="16" t="s">
        <v>68</v>
      </c>
      <c r="H137" s="16" t="s">
        <v>343</v>
      </c>
      <c r="I137" s="17">
        <v>47000</v>
      </c>
      <c r="J137" s="71">
        <v>47000</v>
      </c>
    </row>
    <row r="138" spans="1:10" x14ac:dyDescent="0.3">
      <c r="A138" s="70" t="s">
        <v>342</v>
      </c>
      <c r="B138" s="13" t="s">
        <v>11</v>
      </c>
      <c r="C138" s="14" t="s">
        <v>473</v>
      </c>
      <c r="D138" s="117" t="s">
        <v>474</v>
      </c>
      <c r="E138" s="13" t="s">
        <v>475</v>
      </c>
      <c r="F138" s="18" t="s">
        <v>476</v>
      </c>
      <c r="G138" s="16" t="s">
        <v>477</v>
      </c>
      <c r="H138" s="16" t="s">
        <v>343</v>
      </c>
      <c r="I138" s="17">
        <v>50000</v>
      </c>
      <c r="J138" s="71">
        <v>50000</v>
      </c>
    </row>
    <row r="139" spans="1:10" x14ac:dyDescent="0.3">
      <c r="A139" s="70" t="s">
        <v>342</v>
      </c>
      <c r="B139" s="13" t="s">
        <v>11</v>
      </c>
      <c r="C139" s="14" t="s">
        <v>478</v>
      </c>
      <c r="D139" s="117" t="s">
        <v>479</v>
      </c>
      <c r="E139" s="13" t="s">
        <v>480</v>
      </c>
      <c r="F139" s="18" t="s">
        <v>481</v>
      </c>
      <c r="G139" s="16" t="s">
        <v>68</v>
      </c>
      <c r="H139" s="16" t="s">
        <v>482</v>
      </c>
      <c r="I139" s="17">
        <v>6562.5</v>
      </c>
      <c r="J139" s="71">
        <v>6562.5</v>
      </c>
    </row>
    <row r="140" spans="1:10" x14ac:dyDescent="0.3">
      <c r="A140" s="70" t="s">
        <v>342</v>
      </c>
      <c r="B140" s="13" t="s">
        <v>11</v>
      </c>
      <c r="C140" s="14" t="s">
        <v>483</v>
      </c>
      <c r="D140" s="117" t="s">
        <v>108</v>
      </c>
      <c r="E140" s="13" t="s">
        <v>109</v>
      </c>
      <c r="F140" s="18" t="s">
        <v>484</v>
      </c>
      <c r="G140" s="16" t="s">
        <v>485</v>
      </c>
      <c r="H140" s="16" t="s">
        <v>486</v>
      </c>
      <c r="I140" s="17">
        <v>347663</v>
      </c>
      <c r="J140" s="71">
        <v>347663</v>
      </c>
    </row>
    <row r="141" spans="1:10" x14ac:dyDescent="0.3">
      <c r="A141" s="70" t="s">
        <v>342</v>
      </c>
      <c r="B141" s="13" t="s">
        <v>11</v>
      </c>
      <c r="C141" s="14" t="s">
        <v>487</v>
      </c>
      <c r="D141" s="117" t="s">
        <v>488</v>
      </c>
      <c r="E141" s="13" t="s">
        <v>489</v>
      </c>
      <c r="F141" s="18" t="s">
        <v>490</v>
      </c>
      <c r="G141" s="16" t="s">
        <v>491</v>
      </c>
      <c r="H141" s="16" t="s">
        <v>492</v>
      </c>
      <c r="I141" s="17">
        <v>5830790</v>
      </c>
      <c r="J141" s="71">
        <v>5830790</v>
      </c>
    </row>
    <row r="142" spans="1:10" x14ac:dyDescent="0.3">
      <c r="A142" s="70" t="s">
        <v>493</v>
      </c>
      <c r="B142" s="13" t="s">
        <v>11</v>
      </c>
      <c r="C142" s="14" t="s">
        <v>496</v>
      </c>
      <c r="D142" s="117" t="s">
        <v>497</v>
      </c>
      <c r="E142" s="13" t="s">
        <v>498</v>
      </c>
      <c r="F142" s="18" t="s">
        <v>495</v>
      </c>
      <c r="G142" s="16" t="s">
        <v>16</v>
      </c>
      <c r="H142" s="16" t="s">
        <v>22</v>
      </c>
      <c r="I142" s="17">
        <v>0</v>
      </c>
      <c r="J142" s="71">
        <v>480</v>
      </c>
    </row>
    <row r="143" spans="1:10" x14ac:dyDescent="0.3">
      <c r="A143" s="70" t="s">
        <v>493</v>
      </c>
      <c r="B143" s="13" t="s">
        <v>11</v>
      </c>
      <c r="C143" s="14" t="s">
        <v>499</v>
      </c>
      <c r="D143" s="117" t="s">
        <v>497</v>
      </c>
      <c r="E143" s="13" t="s">
        <v>498</v>
      </c>
      <c r="F143" s="18" t="s">
        <v>494</v>
      </c>
      <c r="G143" s="16" t="s">
        <v>16</v>
      </c>
      <c r="H143" s="16" t="s">
        <v>22</v>
      </c>
      <c r="I143" s="17">
        <v>0</v>
      </c>
      <c r="J143" s="71">
        <v>480</v>
      </c>
    </row>
    <row r="144" spans="1:10" x14ac:dyDescent="0.3">
      <c r="A144" s="70" t="s">
        <v>493</v>
      </c>
      <c r="B144" s="13" t="s">
        <v>11</v>
      </c>
      <c r="C144" s="14" t="s">
        <v>500</v>
      </c>
      <c r="D144" s="117" t="s">
        <v>497</v>
      </c>
      <c r="E144" s="13" t="s">
        <v>498</v>
      </c>
      <c r="F144" s="18" t="s">
        <v>494</v>
      </c>
      <c r="G144" s="16" t="s">
        <v>16</v>
      </c>
      <c r="H144" s="16" t="s">
        <v>22</v>
      </c>
      <c r="I144" s="17">
        <v>0</v>
      </c>
      <c r="J144" s="71">
        <v>480</v>
      </c>
    </row>
    <row r="145" spans="1:10" x14ac:dyDescent="0.3">
      <c r="A145" s="70" t="s">
        <v>493</v>
      </c>
      <c r="B145" s="13" t="s">
        <v>11</v>
      </c>
      <c r="C145" s="14" t="s">
        <v>501</v>
      </c>
      <c r="D145" s="117" t="s">
        <v>497</v>
      </c>
      <c r="E145" s="13" t="s">
        <v>498</v>
      </c>
      <c r="F145" s="18" t="s">
        <v>495</v>
      </c>
      <c r="G145" s="16" t="s">
        <v>16</v>
      </c>
      <c r="H145" s="16" t="s">
        <v>22</v>
      </c>
      <c r="I145" s="17">
        <v>0</v>
      </c>
      <c r="J145" s="71">
        <v>480</v>
      </c>
    </row>
    <row r="146" spans="1:10" x14ac:dyDescent="0.3">
      <c r="A146" s="70" t="s">
        <v>493</v>
      </c>
      <c r="B146" s="13" t="s">
        <v>11</v>
      </c>
      <c r="C146" s="14" t="s">
        <v>502</v>
      </c>
      <c r="D146" s="117"/>
      <c r="E146" s="13" t="s">
        <v>503</v>
      </c>
      <c r="F146" s="18" t="s">
        <v>504</v>
      </c>
      <c r="G146" s="16" t="s">
        <v>16</v>
      </c>
      <c r="H146" s="16" t="s">
        <v>22</v>
      </c>
      <c r="I146" s="17">
        <v>0</v>
      </c>
      <c r="J146" s="71">
        <v>4200</v>
      </c>
    </row>
    <row r="147" spans="1:10" x14ac:dyDescent="0.3">
      <c r="A147" s="70" t="s">
        <v>493</v>
      </c>
      <c r="B147" s="13" t="s">
        <v>11</v>
      </c>
      <c r="C147" s="14" t="s">
        <v>505</v>
      </c>
      <c r="D147" s="117"/>
      <c r="E147" s="13" t="s">
        <v>506</v>
      </c>
      <c r="F147" s="18" t="s">
        <v>504</v>
      </c>
      <c r="G147" s="16" t="s">
        <v>16</v>
      </c>
      <c r="H147" s="16" t="s">
        <v>22</v>
      </c>
      <c r="I147" s="17">
        <v>0</v>
      </c>
      <c r="J147" s="71">
        <v>4200</v>
      </c>
    </row>
    <row r="148" spans="1:10" x14ac:dyDescent="0.3">
      <c r="A148" s="70" t="s">
        <v>493</v>
      </c>
      <c r="B148" s="13" t="s">
        <v>11</v>
      </c>
      <c r="C148" s="14" t="s">
        <v>507</v>
      </c>
      <c r="D148" s="117"/>
      <c r="E148" s="13" t="s">
        <v>508</v>
      </c>
      <c r="F148" s="18" t="s">
        <v>504</v>
      </c>
      <c r="G148" s="16" t="s">
        <v>16</v>
      </c>
      <c r="H148" s="16" t="s">
        <v>22</v>
      </c>
      <c r="I148" s="17">
        <v>0</v>
      </c>
      <c r="J148" s="71">
        <v>4200</v>
      </c>
    </row>
    <row r="149" spans="1:10" x14ac:dyDescent="0.3">
      <c r="A149" s="70" t="s">
        <v>493</v>
      </c>
      <c r="B149" s="13" t="s">
        <v>11</v>
      </c>
      <c r="C149" s="14" t="s">
        <v>509</v>
      </c>
      <c r="D149" s="117"/>
      <c r="E149" s="13" t="s">
        <v>510</v>
      </c>
      <c r="F149" s="18" t="s">
        <v>504</v>
      </c>
      <c r="G149" s="16" t="s">
        <v>16</v>
      </c>
      <c r="H149" s="16" t="s">
        <v>22</v>
      </c>
      <c r="I149" s="17">
        <v>0</v>
      </c>
      <c r="J149" s="71">
        <v>4200</v>
      </c>
    </row>
    <row r="150" spans="1:10" x14ac:dyDescent="0.3">
      <c r="A150" s="70" t="s">
        <v>493</v>
      </c>
      <c r="B150" s="13" t="s">
        <v>11</v>
      </c>
      <c r="C150" s="14" t="s">
        <v>511</v>
      </c>
      <c r="D150" s="117"/>
      <c r="E150" s="13" t="s">
        <v>512</v>
      </c>
      <c r="F150" s="18" t="s">
        <v>504</v>
      </c>
      <c r="G150" s="16" t="s">
        <v>16</v>
      </c>
      <c r="H150" s="16" t="s">
        <v>22</v>
      </c>
      <c r="I150" s="17">
        <v>0</v>
      </c>
      <c r="J150" s="71">
        <v>4200</v>
      </c>
    </row>
    <row r="151" spans="1:10" x14ac:dyDescent="0.3">
      <c r="A151" s="70" t="s">
        <v>493</v>
      </c>
      <c r="B151" s="13" t="s">
        <v>11</v>
      </c>
      <c r="C151" s="14" t="s">
        <v>513</v>
      </c>
      <c r="D151" s="117" t="s">
        <v>514</v>
      </c>
      <c r="E151" s="13" t="s">
        <v>515</v>
      </c>
      <c r="F151" s="18" t="s">
        <v>516</v>
      </c>
      <c r="G151" s="16" t="s">
        <v>16</v>
      </c>
      <c r="H151" s="16" t="s">
        <v>22</v>
      </c>
      <c r="I151" s="17">
        <v>75058</v>
      </c>
      <c r="J151" s="71">
        <v>75058</v>
      </c>
    </row>
    <row r="152" spans="1:10" x14ac:dyDescent="0.3">
      <c r="A152" s="70" t="s">
        <v>493</v>
      </c>
      <c r="B152" s="13" t="s">
        <v>11</v>
      </c>
      <c r="C152" s="14" t="s">
        <v>517</v>
      </c>
      <c r="D152" s="117" t="s">
        <v>518</v>
      </c>
      <c r="E152" s="13" t="s">
        <v>519</v>
      </c>
      <c r="F152" s="18" t="s">
        <v>520</v>
      </c>
      <c r="G152" s="16" t="s">
        <v>16</v>
      </c>
      <c r="H152" s="16" t="s">
        <v>521</v>
      </c>
      <c r="I152" s="17">
        <v>14000</v>
      </c>
      <c r="J152" s="71">
        <v>14000</v>
      </c>
    </row>
    <row r="153" spans="1:10" x14ac:dyDescent="0.3">
      <c r="A153" s="70" t="s">
        <v>493</v>
      </c>
      <c r="B153" s="13" t="s">
        <v>11</v>
      </c>
      <c r="C153" s="14" t="s">
        <v>522</v>
      </c>
      <c r="D153" s="117" t="s">
        <v>523</v>
      </c>
      <c r="E153" s="13" t="s">
        <v>524</v>
      </c>
      <c r="F153" s="18" t="s">
        <v>525</v>
      </c>
      <c r="G153" s="16" t="s">
        <v>16</v>
      </c>
      <c r="H153" s="16" t="s">
        <v>526</v>
      </c>
      <c r="I153" s="17">
        <v>20000</v>
      </c>
      <c r="J153" s="71">
        <v>20000</v>
      </c>
    </row>
    <row r="154" spans="1:10" x14ac:dyDescent="0.3">
      <c r="A154" s="70" t="s">
        <v>493</v>
      </c>
      <c r="B154" s="13" t="s">
        <v>11</v>
      </c>
      <c r="C154" s="14" t="s">
        <v>527</v>
      </c>
      <c r="D154" s="117" t="s">
        <v>528</v>
      </c>
      <c r="E154" s="13" t="s">
        <v>529</v>
      </c>
      <c r="F154" s="18" t="s">
        <v>530</v>
      </c>
      <c r="G154" s="16" t="s">
        <v>16</v>
      </c>
      <c r="H154" s="16" t="s">
        <v>521</v>
      </c>
      <c r="I154" s="17">
        <v>20000</v>
      </c>
      <c r="J154" s="71">
        <v>20000</v>
      </c>
    </row>
    <row r="155" spans="1:10" x14ac:dyDescent="0.3">
      <c r="A155" s="70" t="s">
        <v>493</v>
      </c>
      <c r="B155" s="13" t="s">
        <v>11</v>
      </c>
      <c r="C155" s="14" t="s">
        <v>531</v>
      </c>
      <c r="D155" s="117" t="s">
        <v>532</v>
      </c>
      <c r="E155" s="13" t="s">
        <v>533</v>
      </c>
      <c r="F155" s="18" t="s">
        <v>534</v>
      </c>
      <c r="G155" s="16" t="s">
        <v>16</v>
      </c>
      <c r="H155" s="16" t="s">
        <v>535</v>
      </c>
      <c r="I155" s="17">
        <v>37875</v>
      </c>
      <c r="J155" s="71">
        <v>37875</v>
      </c>
    </row>
    <row r="156" spans="1:10" x14ac:dyDescent="0.3">
      <c r="A156" s="70" t="s">
        <v>493</v>
      </c>
      <c r="B156" s="13" t="s">
        <v>11</v>
      </c>
      <c r="C156" s="14" t="s">
        <v>536</v>
      </c>
      <c r="D156" s="117" t="s">
        <v>333</v>
      </c>
      <c r="E156" s="13" t="s">
        <v>334</v>
      </c>
      <c r="F156" s="18" t="s">
        <v>537</v>
      </c>
      <c r="G156" s="16" t="s">
        <v>16</v>
      </c>
      <c r="H156" s="16" t="s">
        <v>526</v>
      </c>
      <c r="I156" s="17">
        <v>50000</v>
      </c>
      <c r="J156" s="71">
        <v>50000</v>
      </c>
    </row>
    <row r="157" spans="1:10" x14ac:dyDescent="0.3">
      <c r="A157" s="70" t="s">
        <v>493</v>
      </c>
      <c r="B157" s="13" t="s">
        <v>11</v>
      </c>
      <c r="C157" s="14" t="s">
        <v>538</v>
      </c>
      <c r="D157" s="117" t="s">
        <v>539</v>
      </c>
      <c r="E157" s="13" t="s">
        <v>540</v>
      </c>
      <c r="F157" s="18" t="s">
        <v>541</v>
      </c>
      <c r="G157" s="16" t="s">
        <v>16</v>
      </c>
      <c r="H157" s="16" t="s">
        <v>526</v>
      </c>
      <c r="I157" s="17">
        <v>50000</v>
      </c>
      <c r="J157" s="71">
        <v>50000</v>
      </c>
    </row>
    <row r="158" spans="1:10" x14ac:dyDescent="0.3">
      <c r="A158" s="70" t="s">
        <v>493</v>
      </c>
      <c r="B158" s="13" t="s">
        <v>11</v>
      </c>
      <c r="C158" s="14" t="s">
        <v>542</v>
      </c>
      <c r="D158" s="117" t="s">
        <v>543</v>
      </c>
      <c r="E158" s="13" t="s">
        <v>544</v>
      </c>
      <c r="F158" s="18" t="s">
        <v>545</v>
      </c>
      <c r="G158" s="16" t="s">
        <v>16</v>
      </c>
      <c r="H158" s="16" t="s">
        <v>521</v>
      </c>
      <c r="I158" s="17">
        <v>90000</v>
      </c>
      <c r="J158" s="71">
        <v>90000</v>
      </c>
    </row>
    <row r="159" spans="1:10" x14ac:dyDescent="0.3">
      <c r="A159" s="70" t="s">
        <v>493</v>
      </c>
      <c r="B159" s="13" t="s">
        <v>11</v>
      </c>
      <c r="C159" s="14" t="s">
        <v>380</v>
      </c>
      <c r="D159" s="117" t="s">
        <v>381</v>
      </c>
      <c r="E159" s="13" t="s">
        <v>382</v>
      </c>
      <c r="F159" s="18" t="s">
        <v>383</v>
      </c>
      <c r="G159" s="16" t="s">
        <v>16</v>
      </c>
      <c r="H159" s="16" t="s">
        <v>521</v>
      </c>
      <c r="I159" s="17">
        <v>200000</v>
      </c>
      <c r="J159" s="71">
        <v>200000</v>
      </c>
    </row>
    <row r="160" spans="1:10" x14ac:dyDescent="0.3">
      <c r="A160" s="70" t="s">
        <v>493</v>
      </c>
      <c r="B160" s="13" t="s">
        <v>11</v>
      </c>
      <c r="C160" s="14" t="s">
        <v>546</v>
      </c>
      <c r="D160" s="117" t="s">
        <v>547</v>
      </c>
      <c r="E160" s="13" t="s">
        <v>548</v>
      </c>
      <c r="F160" s="18" t="s">
        <v>549</v>
      </c>
      <c r="G160" s="16" t="s">
        <v>16</v>
      </c>
      <c r="H160" s="16" t="s">
        <v>526</v>
      </c>
      <c r="I160" s="17">
        <v>200000</v>
      </c>
      <c r="J160" s="71">
        <v>200000</v>
      </c>
    </row>
    <row r="161" spans="1:10" x14ac:dyDescent="0.3">
      <c r="A161" s="70" t="s">
        <v>493</v>
      </c>
      <c r="B161" s="13" t="s">
        <v>11</v>
      </c>
      <c r="C161" s="14" t="s">
        <v>550</v>
      </c>
      <c r="D161" s="117" t="s">
        <v>551</v>
      </c>
      <c r="E161" s="13" t="s">
        <v>552</v>
      </c>
      <c r="F161" s="18" t="s">
        <v>553</v>
      </c>
      <c r="G161" s="16" t="s">
        <v>16</v>
      </c>
      <c r="H161" s="16" t="s">
        <v>521</v>
      </c>
      <c r="I161" s="17">
        <v>4000000</v>
      </c>
      <c r="J161" s="71">
        <v>4000000</v>
      </c>
    </row>
    <row r="162" spans="1:10" x14ac:dyDescent="0.3">
      <c r="A162" s="70" t="s">
        <v>493</v>
      </c>
      <c r="B162" s="13" t="s">
        <v>11</v>
      </c>
      <c r="C162" s="14" t="s">
        <v>554</v>
      </c>
      <c r="D162" s="117" t="s">
        <v>551</v>
      </c>
      <c r="E162" s="13" t="s">
        <v>552</v>
      </c>
      <c r="F162" s="18" t="s">
        <v>555</v>
      </c>
      <c r="G162" s="16" t="s">
        <v>556</v>
      </c>
      <c r="H162" s="16" t="s">
        <v>521</v>
      </c>
      <c r="I162" s="17">
        <v>0</v>
      </c>
      <c r="J162" s="71">
        <v>5000000</v>
      </c>
    </row>
    <row r="163" spans="1:10" x14ac:dyDescent="0.3">
      <c r="A163" s="70" t="s">
        <v>493</v>
      </c>
      <c r="B163" s="13" t="s">
        <v>11</v>
      </c>
      <c r="C163" s="14" t="s">
        <v>557</v>
      </c>
      <c r="D163" s="117" t="s">
        <v>497</v>
      </c>
      <c r="E163" s="13" t="s">
        <v>498</v>
      </c>
      <c r="F163" s="18" t="s">
        <v>558</v>
      </c>
      <c r="G163" s="16" t="s">
        <v>16</v>
      </c>
      <c r="H163" s="20" t="s">
        <v>22</v>
      </c>
      <c r="I163" s="21">
        <v>0</v>
      </c>
      <c r="J163" s="72">
        <v>480</v>
      </c>
    </row>
    <row r="164" spans="1:10" x14ac:dyDescent="0.3">
      <c r="A164" s="70" t="s">
        <v>493</v>
      </c>
      <c r="B164" s="13" t="s">
        <v>11</v>
      </c>
      <c r="C164" s="14" t="s">
        <v>559</v>
      </c>
      <c r="D164" s="117" t="s">
        <v>497</v>
      </c>
      <c r="E164" s="13" t="s">
        <v>498</v>
      </c>
      <c r="F164" s="18" t="s">
        <v>560</v>
      </c>
      <c r="G164" s="16" t="s">
        <v>16</v>
      </c>
      <c r="H164" s="20" t="s">
        <v>22</v>
      </c>
      <c r="I164" s="21">
        <v>0</v>
      </c>
      <c r="J164" s="72">
        <v>480</v>
      </c>
    </row>
    <row r="165" spans="1:10" x14ac:dyDescent="0.3">
      <c r="A165" s="70" t="s">
        <v>561</v>
      </c>
      <c r="B165" s="13" t="s">
        <v>11</v>
      </c>
      <c r="C165" s="14" t="s">
        <v>380</v>
      </c>
      <c r="D165" s="117" t="s">
        <v>381</v>
      </c>
      <c r="E165" s="13" t="s">
        <v>382</v>
      </c>
      <c r="F165" s="18" t="s">
        <v>383</v>
      </c>
      <c r="G165" s="16" t="s">
        <v>562</v>
      </c>
      <c r="H165" s="16" t="s">
        <v>563</v>
      </c>
      <c r="I165" s="17">
        <v>150000</v>
      </c>
      <c r="J165" s="71">
        <v>150000</v>
      </c>
    </row>
    <row r="166" spans="1:10" x14ac:dyDescent="0.3">
      <c r="A166" s="70" t="s">
        <v>564</v>
      </c>
      <c r="B166" s="13" t="s">
        <v>11</v>
      </c>
      <c r="C166" s="14" t="s">
        <v>565</v>
      </c>
      <c r="D166" s="117" t="s">
        <v>566</v>
      </c>
      <c r="E166" s="13" t="s">
        <v>567</v>
      </c>
      <c r="F166" s="18" t="s">
        <v>568</v>
      </c>
      <c r="G166" s="16" t="s">
        <v>569</v>
      </c>
      <c r="H166" s="16" t="s">
        <v>570</v>
      </c>
      <c r="I166" s="17">
        <v>10750</v>
      </c>
      <c r="J166" s="71">
        <v>10750</v>
      </c>
    </row>
    <row r="167" spans="1:10" x14ac:dyDescent="0.3">
      <c r="A167" s="70" t="s">
        <v>564</v>
      </c>
      <c r="B167" s="13" t="s">
        <v>11</v>
      </c>
      <c r="C167" s="14" t="s">
        <v>571</v>
      </c>
      <c r="D167" s="117" t="s">
        <v>572</v>
      </c>
      <c r="E167" s="13" t="s">
        <v>573</v>
      </c>
      <c r="F167" s="18" t="s">
        <v>574</v>
      </c>
      <c r="G167" s="16" t="s">
        <v>16</v>
      </c>
      <c r="H167" s="16" t="s">
        <v>575</v>
      </c>
      <c r="I167" s="17">
        <v>15000</v>
      </c>
      <c r="J167" s="71">
        <v>15000</v>
      </c>
    </row>
    <row r="168" spans="1:10" x14ac:dyDescent="0.3">
      <c r="A168" s="70" t="s">
        <v>564</v>
      </c>
      <c r="B168" s="13" t="s">
        <v>11</v>
      </c>
      <c r="C168" s="14" t="s">
        <v>576</v>
      </c>
      <c r="D168" s="117" t="s">
        <v>577</v>
      </c>
      <c r="E168" s="13" t="s">
        <v>578</v>
      </c>
      <c r="F168" s="18" t="s">
        <v>579</v>
      </c>
      <c r="G168" s="16" t="s">
        <v>16</v>
      </c>
      <c r="H168" s="16" t="s">
        <v>575</v>
      </c>
      <c r="I168" s="17">
        <v>17000</v>
      </c>
      <c r="J168" s="71">
        <v>17000</v>
      </c>
    </row>
    <row r="169" spans="1:10" x14ac:dyDescent="0.3">
      <c r="A169" s="70" t="s">
        <v>564</v>
      </c>
      <c r="B169" s="13" t="s">
        <v>11</v>
      </c>
      <c r="C169" s="14" t="s">
        <v>580</v>
      </c>
      <c r="D169" s="117" t="s">
        <v>581</v>
      </c>
      <c r="E169" s="13" t="s">
        <v>582</v>
      </c>
      <c r="F169" s="18" t="s">
        <v>583</v>
      </c>
      <c r="G169" s="16" t="s">
        <v>584</v>
      </c>
      <c r="H169" s="16" t="s">
        <v>585</v>
      </c>
      <c r="I169" s="17">
        <v>19000</v>
      </c>
      <c r="J169" s="71">
        <v>19000</v>
      </c>
    </row>
    <row r="170" spans="1:10" x14ac:dyDescent="0.3">
      <c r="A170" s="70" t="s">
        <v>564</v>
      </c>
      <c r="B170" s="13" t="s">
        <v>11</v>
      </c>
      <c r="C170" s="14" t="s">
        <v>586</v>
      </c>
      <c r="D170" s="117" t="s">
        <v>587</v>
      </c>
      <c r="E170" s="13" t="s">
        <v>588</v>
      </c>
      <c r="F170" s="18" t="s">
        <v>589</v>
      </c>
      <c r="G170" s="16" t="s">
        <v>590</v>
      </c>
      <c r="H170" s="16" t="s">
        <v>591</v>
      </c>
      <c r="I170" s="17">
        <v>19000</v>
      </c>
      <c r="J170" s="71">
        <v>19000</v>
      </c>
    </row>
    <row r="171" spans="1:10" x14ac:dyDescent="0.3">
      <c r="A171" s="70" t="s">
        <v>564</v>
      </c>
      <c r="B171" s="13" t="s">
        <v>11</v>
      </c>
      <c r="C171" s="14" t="s">
        <v>592</v>
      </c>
      <c r="D171" s="117" t="s">
        <v>288</v>
      </c>
      <c r="E171" s="13" t="s">
        <v>289</v>
      </c>
      <c r="F171" s="18" t="s">
        <v>593</v>
      </c>
      <c r="G171" s="16" t="s">
        <v>594</v>
      </c>
      <c r="H171" s="16" t="s">
        <v>575</v>
      </c>
      <c r="I171" s="17">
        <v>21000</v>
      </c>
      <c r="J171" s="71">
        <v>21000</v>
      </c>
    </row>
    <row r="172" spans="1:10" x14ac:dyDescent="0.3">
      <c r="A172" s="70" t="s">
        <v>564</v>
      </c>
      <c r="B172" s="13" t="s">
        <v>11</v>
      </c>
      <c r="C172" s="14" t="s">
        <v>595</v>
      </c>
      <c r="D172" s="117" t="s">
        <v>596</v>
      </c>
      <c r="E172" s="13" t="s">
        <v>597</v>
      </c>
      <c r="F172" s="18" t="s">
        <v>598</v>
      </c>
      <c r="G172" s="16" t="s">
        <v>16</v>
      </c>
      <c r="H172" s="16" t="s">
        <v>575</v>
      </c>
      <c r="I172" s="17">
        <v>24775</v>
      </c>
      <c r="J172" s="71">
        <v>24775</v>
      </c>
    </row>
    <row r="173" spans="1:10" x14ac:dyDescent="0.3">
      <c r="A173" s="70" t="s">
        <v>564</v>
      </c>
      <c r="B173" s="13" t="s">
        <v>11</v>
      </c>
      <c r="C173" s="14" t="s">
        <v>599</v>
      </c>
      <c r="D173" s="117" t="s">
        <v>600</v>
      </c>
      <c r="E173" s="13" t="s">
        <v>601</v>
      </c>
      <c r="F173" s="18" t="s">
        <v>602</v>
      </c>
      <c r="G173" s="16" t="s">
        <v>603</v>
      </c>
      <c r="H173" s="16" t="s">
        <v>604</v>
      </c>
      <c r="I173" s="17">
        <v>37520</v>
      </c>
      <c r="J173" s="71">
        <v>37520</v>
      </c>
    </row>
    <row r="174" spans="1:10" x14ac:dyDescent="0.3">
      <c r="A174" s="70" t="s">
        <v>564</v>
      </c>
      <c r="B174" s="13" t="s">
        <v>11</v>
      </c>
      <c r="C174" s="14" t="s">
        <v>605</v>
      </c>
      <c r="D174" s="117" t="s">
        <v>606</v>
      </c>
      <c r="E174" s="13" t="s">
        <v>607</v>
      </c>
      <c r="F174" s="18" t="s">
        <v>608</v>
      </c>
      <c r="G174" s="16" t="s">
        <v>609</v>
      </c>
      <c r="H174" s="16" t="s">
        <v>585</v>
      </c>
      <c r="I174" s="17">
        <v>37600</v>
      </c>
      <c r="J174" s="71">
        <v>37600</v>
      </c>
    </row>
    <row r="175" spans="1:10" x14ac:dyDescent="0.3">
      <c r="A175" s="70" t="s">
        <v>564</v>
      </c>
      <c r="B175" s="13" t="s">
        <v>11</v>
      </c>
      <c r="C175" s="14" t="s">
        <v>610</v>
      </c>
      <c r="D175" s="117" t="s">
        <v>611</v>
      </c>
      <c r="E175" s="13" t="s">
        <v>612</v>
      </c>
      <c r="F175" s="18" t="s">
        <v>613</v>
      </c>
      <c r="G175" s="16" t="s">
        <v>250</v>
      </c>
      <c r="H175" s="16" t="s">
        <v>614</v>
      </c>
      <c r="I175" s="17">
        <v>50200</v>
      </c>
      <c r="J175" s="71">
        <v>50200</v>
      </c>
    </row>
    <row r="176" spans="1:10" x14ac:dyDescent="0.3">
      <c r="A176" s="70" t="s">
        <v>564</v>
      </c>
      <c r="B176" s="13" t="s">
        <v>11</v>
      </c>
      <c r="C176" s="14" t="s">
        <v>615</v>
      </c>
      <c r="D176" s="117" t="s">
        <v>616</v>
      </c>
      <c r="E176" s="13" t="s">
        <v>617</v>
      </c>
      <c r="F176" s="18" t="s">
        <v>618</v>
      </c>
      <c r="G176" s="16" t="s">
        <v>250</v>
      </c>
      <c r="H176" s="16" t="s">
        <v>614</v>
      </c>
      <c r="I176" s="17">
        <v>71200</v>
      </c>
      <c r="J176" s="71">
        <v>71200</v>
      </c>
    </row>
    <row r="177" spans="1:10" x14ac:dyDescent="0.3">
      <c r="A177" s="70" t="s">
        <v>564</v>
      </c>
      <c r="B177" s="13" t="s">
        <v>11</v>
      </c>
      <c r="C177" s="14" t="s">
        <v>619</v>
      </c>
      <c r="D177" s="117" t="s">
        <v>333</v>
      </c>
      <c r="E177" s="13" t="s">
        <v>334</v>
      </c>
      <c r="F177" s="18" t="s">
        <v>620</v>
      </c>
      <c r="G177" s="16" t="s">
        <v>54</v>
      </c>
      <c r="H177" s="16" t="s">
        <v>22</v>
      </c>
      <c r="I177" s="17">
        <v>471</v>
      </c>
      <c r="J177" s="71">
        <v>471</v>
      </c>
    </row>
    <row r="178" spans="1:10" x14ac:dyDescent="0.3">
      <c r="A178" s="70" t="s">
        <v>564</v>
      </c>
      <c r="B178" s="13" t="s">
        <v>11</v>
      </c>
      <c r="C178" s="14" t="s">
        <v>621</v>
      </c>
      <c r="D178" s="117"/>
      <c r="E178" s="13" t="s">
        <v>622</v>
      </c>
      <c r="F178" s="18" t="s">
        <v>623</v>
      </c>
      <c r="G178" s="16" t="s">
        <v>54</v>
      </c>
      <c r="H178" s="16" t="s">
        <v>22</v>
      </c>
      <c r="I178" s="17">
        <v>1000</v>
      </c>
      <c r="J178" s="71">
        <v>1000</v>
      </c>
    </row>
    <row r="179" spans="1:10" x14ac:dyDescent="0.3">
      <c r="A179" s="70" t="s">
        <v>564</v>
      </c>
      <c r="B179" s="13" t="s">
        <v>11</v>
      </c>
      <c r="C179" s="14" t="s">
        <v>624</v>
      </c>
      <c r="D179" s="117"/>
      <c r="E179" s="13" t="s">
        <v>622</v>
      </c>
      <c r="F179" s="18" t="s">
        <v>623</v>
      </c>
      <c r="G179" s="16" t="s">
        <v>54</v>
      </c>
      <c r="H179" s="16" t="s">
        <v>22</v>
      </c>
      <c r="I179" s="17">
        <v>3000</v>
      </c>
      <c r="J179" s="71">
        <v>3000</v>
      </c>
    </row>
    <row r="180" spans="1:10" x14ac:dyDescent="0.3">
      <c r="A180" s="70" t="s">
        <v>564</v>
      </c>
      <c r="B180" s="13" t="s">
        <v>11</v>
      </c>
      <c r="C180" s="14" t="s">
        <v>625</v>
      </c>
      <c r="D180" s="117"/>
      <c r="E180" s="13" t="s">
        <v>626</v>
      </c>
      <c r="F180" s="18" t="s">
        <v>623</v>
      </c>
      <c r="G180" s="16" t="s">
        <v>54</v>
      </c>
      <c r="H180" s="16" t="s">
        <v>22</v>
      </c>
      <c r="I180" s="17">
        <v>6000</v>
      </c>
      <c r="J180" s="71">
        <v>6000</v>
      </c>
    </row>
    <row r="181" spans="1:10" x14ac:dyDescent="0.3">
      <c r="A181" s="70" t="s">
        <v>564</v>
      </c>
      <c r="B181" s="13" t="s">
        <v>11</v>
      </c>
      <c r="C181" s="14" t="s">
        <v>627</v>
      </c>
      <c r="D181" s="117"/>
      <c r="E181" s="13" t="s">
        <v>628</v>
      </c>
      <c r="F181" s="18" t="s">
        <v>629</v>
      </c>
      <c r="G181" s="16" t="s">
        <v>54</v>
      </c>
      <c r="H181" s="16" t="s">
        <v>22</v>
      </c>
      <c r="I181" s="17">
        <v>6000</v>
      </c>
      <c r="J181" s="71">
        <v>6000</v>
      </c>
    </row>
    <row r="182" spans="1:10" x14ac:dyDescent="0.3">
      <c r="A182" s="70" t="s">
        <v>564</v>
      </c>
      <c r="B182" s="13" t="s">
        <v>11</v>
      </c>
      <c r="C182" s="14" t="s">
        <v>630</v>
      </c>
      <c r="D182" s="117"/>
      <c r="E182" s="13" t="s">
        <v>631</v>
      </c>
      <c r="F182" s="18" t="s">
        <v>632</v>
      </c>
      <c r="G182" s="16" t="s">
        <v>54</v>
      </c>
      <c r="H182" s="16" t="s">
        <v>22</v>
      </c>
      <c r="I182" s="17">
        <v>6000</v>
      </c>
      <c r="J182" s="71">
        <v>6000</v>
      </c>
    </row>
    <row r="183" spans="1:10" x14ac:dyDescent="0.3">
      <c r="A183" s="70" t="s">
        <v>564</v>
      </c>
      <c r="B183" s="13" t="s">
        <v>11</v>
      </c>
      <c r="C183" s="14" t="s">
        <v>633</v>
      </c>
      <c r="D183" s="117"/>
      <c r="E183" s="13" t="s">
        <v>634</v>
      </c>
      <c r="F183" s="18" t="s">
        <v>623</v>
      </c>
      <c r="G183" s="16" t="s">
        <v>54</v>
      </c>
      <c r="H183" s="16" t="s">
        <v>22</v>
      </c>
      <c r="I183" s="17">
        <v>6000</v>
      </c>
      <c r="J183" s="71">
        <v>6000</v>
      </c>
    </row>
    <row r="184" spans="1:10" x14ac:dyDescent="0.3">
      <c r="A184" s="70" t="s">
        <v>564</v>
      </c>
      <c r="B184" s="13" t="s">
        <v>11</v>
      </c>
      <c r="C184" s="14" t="s">
        <v>635</v>
      </c>
      <c r="D184" s="117"/>
      <c r="E184" s="13" t="s">
        <v>636</v>
      </c>
      <c r="F184" s="18" t="s">
        <v>637</v>
      </c>
      <c r="G184" s="16" t="s">
        <v>54</v>
      </c>
      <c r="H184" s="16" t="s">
        <v>22</v>
      </c>
      <c r="I184" s="17">
        <v>6000</v>
      </c>
      <c r="J184" s="71">
        <v>6000</v>
      </c>
    </row>
    <row r="185" spans="1:10" x14ac:dyDescent="0.3">
      <c r="A185" s="70" t="s">
        <v>564</v>
      </c>
      <c r="B185" s="13" t="s">
        <v>11</v>
      </c>
      <c r="C185" s="14" t="s">
        <v>638</v>
      </c>
      <c r="D185" s="117"/>
      <c r="E185" s="13" t="s">
        <v>639</v>
      </c>
      <c r="F185" s="18" t="s">
        <v>640</v>
      </c>
      <c r="G185" s="16" t="s">
        <v>54</v>
      </c>
      <c r="H185" s="16" t="s">
        <v>22</v>
      </c>
      <c r="I185" s="17">
        <v>7200</v>
      </c>
      <c r="J185" s="71">
        <v>7200</v>
      </c>
    </row>
    <row r="186" spans="1:10" x14ac:dyDescent="0.3">
      <c r="A186" s="70" t="s">
        <v>564</v>
      </c>
      <c r="B186" s="13" t="s">
        <v>11</v>
      </c>
      <c r="C186" s="14" t="s">
        <v>641</v>
      </c>
      <c r="D186" s="117" t="s">
        <v>642</v>
      </c>
      <c r="E186" s="13" t="s">
        <v>643</v>
      </c>
      <c r="F186" s="18" t="s">
        <v>644</v>
      </c>
      <c r="G186" s="16" t="s">
        <v>645</v>
      </c>
      <c r="H186" s="16" t="s">
        <v>36</v>
      </c>
      <c r="I186" s="17">
        <v>36232.42</v>
      </c>
      <c r="J186" s="71">
        <v>36232.42</v>
      </c>
    </row>
    <row r="187" spans="1:10" x14ac:dyDescent="0.3">
      <c r="A187" s="70" t="s">
        <v>646</v>
      </c>
      <c r="B187" s="13" t="s">
        <v>11</v>
      </c>
      <c r="C187" s="14" t="s">
        <v>647</v>
      </c>
      <c r="D187" s="117"/>
      <c r="E187" s="13" t="s">
        <v>648</v>
      </c>
      <c r="F187" s="18" t="s">
        <v>649</v>
      </c>
      <c r="G187" s="16" t="s">
        <v>54</v>
      </c>
      <c r="H187" s="16" t="s">
        <v>22</v>
      </c>
      <c r="I187" s="17">
        <v>7400</v>
      </c>
      <c r="J187" s="71">
        <v>7400</v>
      </c>
    </row>
    <row r="188" spans="1:10" x14ac:dyDescent="0.3">
      <c r="A188" s="70" t="s">
        <v>646</v>
      </c>
      <c r="B188" s="13" t="s">
        <v>11</v>
      </c>
      <c r="C188" s="14" t="s">
        <v>650</v>
      </c>
      <c r="D188" s="117" t="s">
        <v>651</v>
      </c>
      <c r="E188" s="13" t="s">
        <v>652</v>
      </c>
      <c r="F188" s="18" t="s">
        <v>653</v>
      </c>
      <c r="G188" s="16" t="s">
        <v>16</v>
      </c>
      <c r="H188" s="16" t="s">
        <v>27</v>
      </c>
      <c r="I188" s="17">
        <v>4500</v>
      </c>
      <c r="J188" s="71">
        <v>4500</v>
      </c>
    </row>
    <row r="189" spans="1:10" x14ac:dyDescent="0.3">
      <c r="A189" s="70" t="s">
        <v>646</v>
      </c>
      <c r="B189" s="13" t="s">
        <v>11</v>
      </c>
      <c r="C189" s="14" t="s">
        <v>654</v>
      </c>
      <c r="D189" s="117" t="s">
        <v>655</v>
      </c>
      <c r="E189" s="13" t="s">
        <v>656</v>
      </c>
      <c r="F189" s="18" t="s">
        <v>657</v>
      </c>
      <c r="G189" s="16" t="s">
        <v>16</v>
      </c>
      <c r="H189" s="16" t="s">
        <v>27</v>
      </c>
      <c r="I189" s="17">
        <v>5332</v>
      </c>
      <c r="J189" s="71">
        <v>5332</v>
      </c>
    </row>
    <row r="190" spans="1:10" x14ac:dyDescent="0.3">
      <c r="A190" s="70" t="s">
        <v>646</v>
      </c>
      <c r="B190" s="13" t="s">
        <v>11</v>
      </c>
      <c r="C190" s="14" t="s">
        <v>658</v>
      </c>
      <c r="D190" s="117" t="s">
        <v>659</v>
      </c>
      <c r="E190" s="13" t="s">
        <v>660</v>
      </c>
      <c r="F190" s="18" t="s">
        <v>661</v>
      </c>
      <c r="G190" s="16" t="s">
        <v>16</v>
      </c>
      <c r="H190" s="16" t="s">
        <v>27</v>
      </c>
      <c r="I190" s="17">
        <v>7059</v>
      </c>
      <c r="J190" s="71">
        <v>7059</v>
      </c>
    </row>
    <row r="191" spans="1:10" x14ac:dyDescent="0.3">
      <c r="A191" s="70" t="s">
        <v>646</v>
      </c>
      <c r="B191" s="13" t="s">
        <v>11</v>
      </c>
      <c r="C191" s="14" t="s">
        <v>662</v>
      </c>
      <c r="D191" s="117" t="s">
        <v>663</v>
      </c>
      <c r="E191" s="13" t="s">
        <v>664</v>
      </c>
      <c r="F191" s="18" t="s">
        <v>665</v>
      </c>
      <c r="G191" s="16" t="s">
        <v>16</v>
      </c>
      <c r="H191" s="16" t="s">
        <v>27</v>
      </c>
      <c r="I191" s="17">
        <v>10500</v>
      </c>
      <c r="J191" s="71">
        <v>10500</v>
      </c>
    </row>
    <row r="192" spans="1:10" x14ac:dyDescent="0.3">
      <c r="A192" s="70" t="s">
        <v>646</v>
      </c>
      <c r="B192" s="13" t="s">
        <v>11</v>
      </c>
      <c r="C192" s="14" t="s">
        <v>666</v>
      </c>
      <c r="D192" s="117" t="s">
        <v>667</v>
      </c>
      <c r="E192" s="13" t="s">
        <v>668</v>
      </c>
      <c r="F192" s="18" t="s">
        <v>669</v>
      </c>
      <c r="G192" s="16" t="s">
        <v>16</v>
      </c>
      <c r="H192" s="16" t="s">
        <v>27</v>
      </c>
      <c r="I192" s="17">
        <v>12704</v>
      </c>
      <c r="J192" s="71">
        <v>12704</v>
      </c>
    </row>
    <row r="193" spans="1:10" x14ac:dyDescent="0.3">
      <c r="A193" s="70" t="s">
        <v>646</v>
      </c>
      <c r="B193" s="13" t="s">
        <v>11</v>
      </c>
      <c r="C193" s="14" t="s">
        <v>670</v>
      </c>
      <c r="D193" s="117" t="s">
        <v>671</v>
      </c>
      <c r="E193" s="13" t="s">
        <v>672</v>
      </c>
      <c r="F193" s="18" t="s">
        <v>673</v>
      </c>
      <c r="G193" s="16" t="s">
        <v>16</v>
      </c>
      <c r="H193" s="16" t="s">
        <v>27</v>
      </c>
      <c r="I193" s="17">
        <v>12704</v>
      </c>
      <c r="J193" s="71">
        <v>12704</v>
      </c>
    </row>
    <row r="194" spans="1:10" x14ac:dyDescent="0.3">
      <c r="A194" s="70" t="s">
        <v>646</v>
      </c>
      <c r="B194" s="13" t="s">
        <v>11</v>
      </c>
      <c r="C194" s="14" t="s">
        <v>674</v>
      </c>
      <c r="D194" s="117" t="s">
        <v>675</v>
      </c>
      <c r="E194" s="13" t="s">
        <v>676</v>
      </c>
      <c r="F194" s="18" t="s">
        <v>677</v>
      </c>
      <c r="G194" s="16" t="s">
        <v>16</v>
      </c>
      <c r="H194" s="16" t="s">
        <v>27</v>
      </c>
      <c r="I194" s="17">
        <v>15730</v>
      </c>
      <c r="J194" s="71">
        <v>15730</v>
      </c>
    </row>
    <row r="195" spans="1:10" x14ac:dyDescent="0.3">
      <c r="A195" s="70" t="s">
        <v>646</v>
      </c>
      <c r="B195" s="13" t="s">
        <v>11</v>
      </c>
      <c r="C195" s="14" t="s">
        <v>678</v>
      </c>
      <c r="D195" s="117" t="s">
        <v>667</v>
      </c>
      <c r="E195" s="13" t="s">
        <v>668</v>
      </c>
      <c r="F195" s="18" t="s">
        <v>679</v>
      </c>
      <c r="G195" s="16" t="s">
        <v>16</v>
      </c>
      <c r="H195" s="16" t="s">
        <v>27</v>
      </c>
      <c r="I195" s="17">
        <v>15778</v>
      </c>
      <c r="J195" s="71">
        <v>15778</v>
      </c>
    </row>
    <row r="196" spans="1:10" x14ac:dyDescent="0.3">
      <c r="A196" s="70" t="s">
        <v>646</v>
      </c>
      <c r="B196" s="13" t="s">
        <v>11</v>
      </c>
      <c r="C196" s="14" t="s">
        <v>680</v>
      </c>
      <c r="D196" s="117" t="s">
        <v>681</v>
      </c>
      <c r="E196" s="13" t="s">
        <v>682</v>
      </c>
      <c r="F196" s="18" t="s">
        <v>683</v>
      </c>
      <c r="G196" s="16" t="s">
        <v>16</v>
      </c>
      <c r="H196" s="16" t="s">
        <v>27</v>
      </c>
      <c r="I196" s="17">
        <v>17000</v>
      </c>
      <c r="J196" s="71">
        <v>17000</v>
      </c>
    </row>
    <row r="197" spans="1:10" x14ac:dyDescent="0.3">
      <c r="A197" s="70" t="s">
        <v>646</v>
      </c>
      <c r="B197" s="13" t="s">
        <v>11</v>
      </c>
      <c r="C197" s="14" t="s">
        <v>684</v>
      </c>
      <c r="D197" s="117"/>
      <c r="E197" s="13" t="s">
        <v>685</v>
      </c>
      <c r="F197" s="18" t="s">
        <v>686</v>
      </c>
      <c r="G197" s="16" t="s">
        <v>54</v>
      </c>
      <c r="H197" s="16" t="s">
        <v>22</v>
      </c>
      <c r="I197" s="17">
        <v>3850</v>
      </c>
      <c r="J197" s="71">
        <v>3850</v>
      </c>
    </row>
    <row r="198" spans="1:10" x14ac:dyDescent="0.3">
      <c r="A198" s="70" t="s">
        <v>646</v>
      </c>
      <c r="B198" s="13" t="s">
        <v>11</v>
      </c>
      <c r="C198" s="14" t="s">
        <v>687</v>
      </c>
      <c r="D198" s="117"/>
      <c r="E198" s="13" t="s">
        <v>688</v>
      </c>
      <c r="F198" s="18" t="s">
        <v>689</v>
      </c>
      <c r="G198" s="16" t="s">
        <v>54</v>
      </c>
      <c r="H198" s="16" t="s">
        <v>22</v>
      </c>
      <c r="I198" s="17">
        <v>7500</v>
      </c>
      <c r="J198" s="71">
        <v>7500</v>
      </c>
    </row>
    <row r="199" spans="1:10" x14ac:dyDescent="0.3">
      <c r="A199" s="70" t="s">
        <v>646</v>
      </c>
      <c r="B199" s="13" t="s">
        <v>11</v>
      </c>
      <c r="C199" s="14" t="s">
        <v>690</v>
      </c>
      <c r="D199" s="117"/>
      <c r="E199" s="13" t="s">
        <v>691</v>
      </c>
      <c r="F199" s="18" t="s">
        <v>689</v>
      </c>
      <c r="G199" s="16" t="s">
        <v>54</v>
      </c>
      <c r="H199" s="16" t="s">
        <v>22</v>
      </c>
      <c r="I199" s="17">
        <v>7500</v>
      </c>
      <c r="J199" s="71">
        <v>7500</v>
      </c>
    </row>
    <row r="200" spans="1:10" x14ac:dyDescent="0.3">
      <c r="A200" s="70" t="s">
        <v>646</v>
      </c>
      <c r="B200" s="13" t="s">
        <v>11</v>
      </c>
      <c r="C200" s="14" t="s">
        <v>692</v>
      </c>
      <c r="D200" s="117"/>
      <c r="E200" s="13" t="s">
        <v>693</v>
      </c>
      <c r="F200" s="18" t="s">
        <v>689</v>
      </c>
      <c r="G200" s="16" t="s">
        <v>54</v>
      </c>
      <c r="H200" s="16" t="s">
        <v>22</v>
      </c>
      <c r="I200" s="17">
        <v>7500</v>
      </c>
      <c r="J200" s="71">
        <v>7500</v>
      </c>
    </row>
    <row r="201" spans="1:10" x14ac:dyDescent="0.3">
      <c r="A201" s="70" t="s">
        <v>694</v>
      </c>
      <c r="B201" s="13" t="s">
        <v>11</v>
      </c>
      <c r="C201" s="14" t="s">
        <v>695</v>
      </c>
      <c r="D201" s="117"/>
      <c r="E201" s="13" t="s">
        <v>696</v>
      </c>
      <c r="F201" s="18" t="s">
        <v>697</v>
      </c>
      <c r="G201" s="16" t="s">
        <v>54</v>
      </c>
      <c r="H201" s="16" t="s">
        <v>22</v>
      </c>
      <c r="I201" s="17">
        <v>5512</v>
      </c>
      <c r="J201" s="71">
        <v>5512</v>
      </c>
    </row>
    <row r="202" spans="1:10" x14ac:dyDescent="0.3">
      <c r="A202" s="70" t="s">
        <v>698</v>
      </c>
      <c r="B202" s="13" t="s">
        <v>11</v>
      </c>
      <c r="C202" s="14" t="s">
        <v>699</v>
      </c>
      <c r="D202" s="117"/>
      <c r="E202" s="13" t="s">
        <v>700</v>
      </c>
      <c r="F202" s="18" t="s">
        <v>701</v>
      </c>
      <c r="G202" s="16" t="s">
        <v>54</v>
      </c>
      <c r="H202" s="16" t="s">
        <v>22</v>
      </c>
      <c r="I202" s="17">
        <v>2200</v>
      </c>
      <c r="J202" s="71">
        <v>2200</v>
      </c>
    </row>
    <row r="203" spans="1:10" x14ac:dyDescent="0.3">
      <c r="A203" s="70" t="s">
        <v>698</v>
      </c>
      <c r="B203" s="13" t="s">
        <v>11</v>
      </c>
      <c r="C203" s="14" t="s">
        <v>702</v>
      </c>
      <c r="D203" s="117"/>
      <c r="E203" s="13" t="s">
        <v>703</v>
      </c>
      <c r="F203" s="18" t="s">
        <v>704</v>
      </c>
      <c r="G203" s="16" t="s">
        <v>54</v>
      </c>
      <c r="H203" s="16" t="s">
        <v>22</v>
      </c>
      <c r="I203" s="17">
        <v>3075</v>
      </c>
      <c r="J203" s="71">
        <v>3075</v>
      </c>
    </row>
    <row r="204" spans="1:10" x14ac:dyDescent="0.3">
      <c r="A204" s="70" t="s">
        <v>698</v>
      </c>
      <c r="B204" s="13" t="s">
        <v>11</v>
      </c>
      <c r="C204" s="14" t="s">
        <v>705</v>
      </c>
      <c r="D204" s="117"/>
      <c r="E204" s="13" t="s">
        <v>706</v>
      </c>
      <c r="F204" s="18" t="s">
        <v>707</v>
      </c>
      <c r="G204" s="16" t="s">
        <v>54</v>
      </c>
      <c r="H204" s="16" t="s">
        <v>708</v>
      </c>
      <c r="I204" s="17">
        <v>3255</v>
      </c>
      <c r="J204" s="71">
        <v>3255</v>
      </c>
    </row>
    <row r="205" spans="1:10" x14ac:dyDescent="0.3">
      <c r="A205" s="70" t="s">
        <v>698</v>
      </c>
      <c r="B205" s="13" t="s">
        <v>11</v>
      </c>
      <c r="C205" s="14" t="s">
        <v>709</v>
      </c>
      <c r="D205" s="117"/>
      <c r="E205" s="13" t="s">
        <v>710</v>
      </c>
      <c r="F205" s="18" t="s">
        <v>711</v>
      </c>
      <c r="G205" s="16" t="s">
        <v>54</v>
      </c>
      <c r="H205" s="16" t="s">
        <v>712</v>
      </c>
      <c r="I205" s="17">
        <v>4194.3999999999996</v>
      </c>
      <c r="J205" s="71">
        <v>4194.3999999999996</v>
      </c>
    </row>
    <row r="206" spans="1:10" x14ac:dyDescent="0.3">
      <c r="A206" s="70" t="s">
        <v>698</v>
      </c>
      <c r="B206" s="13" t="s">
        <v>11</v>
      </c>
      <c r="C206" s="14" t="s">
        <v>713</v>
      </c>
      <c r="D206" s="117" t="s">
        <v>714</v>
      </c>
      <c r="E206" s="13" t="s">
        <v>715</v>
      </c>
      <c r="F206" s="18" t="s">
        <v>716</v>
      </c>
      <c r="G206" s="16" t="s">
        <v>717</v>
      </c>
      <c r="H206" s="16" t="s">
        <v>27</v>
      </c>
      <c r="I206" s="17">
        <v>7000</v>
      </c>
      <c r="J206" s="71">
        <v>7000</v>
      </c>
    </row>
    <row r="207" spans="1:10" x14ac:dyDescent="0.3">
      <c r="A207" s="70" t="s">
        <v>718</v>
      </c>
      <c r="B207" s="13" t="s">
        <v>11</v>
      </c>
      <c r="C207" s="14" t="s">
        <v>719</v>
      </c>
      <c r="D207" s="117" t="s">
        <v>720</v>
      </c>
      <c r="E207" s="13" t="s">
        <v>721</v>
      </c>
      <c r="F207" s="18" t="s">
        <v>722</v>
      </c>
      <c r="G207" s="16" t="s">
        <v>723</v>
      </c>
      <c r="H207" s="16" t="s">
        <v>724</v>
      </c>
      <c r="I207" s="17">
        <v>216408</v>
      </c>
      <c r="J207" s="71">
        <v>216408</v>
      </c>
    </row>
    <row r="208" spans="1:10" x14ac:dyDescent="0.3">
      <c r="A208" s="70" t="s">
        <v>718</v>
      </c>
      <c r="B208" s="13" t="s">
        <v>11</v>
      </c>
      <c r="C208" s="14" t="s">
        <v>725</v>
      </c>
      <c r="D208" s="117" t="s">
        <v>726</v>
      </c>
      <c r="E208" s="13" t="s">
        <v>727</v>
      </c>
      <c r="F208" s="18" t="s">
        <v>728</v>
      </c>
      <c r="G208" s="16" t="s">
        <v>16</v>
      </c>
      <c r="H208" s="16" t="s">
        <v>27</v>
      </c>
      <c r="I208" s="17">
        <v>650</v>
      </c>
      <c r="J208" s="71">
        <v>650</v>
      </c>
    </row>
    <row r="209" spans="1:10" x14ac:dyDescent="0.3">
      <c r="A209" s="70" t="s">
        <v>718</v>
      </c>
      <c r="B209" s="13" t="s">
        <v>11</v>
      </c>
      <c r="C209" s="14" t="s">
        <v>729</v>
      </c>
      <c r="D209" s="117" t="s">
        <v>730</v>
      </c>
      <c r="E209" s="13" t="s">
        <v>731</v>
      </c>
      <c r="F209" s="18" t="s">
        <v>728</v>
      </c>
      <c r="G209" s="16" t="s">
        <v>16</v>
      </c>
      <c r="H209" s="16" t="s">
        <v>27</v>
      </c>
      <c r="I209" s="17">
        <v>650</v>
      </c>
      <c r="J209" s="71">
        <v>650</v>
      </c>
    </row>
    <row r="210" spans="1:10" x14ac:dyDescent="0.3">
      <c r="A210" s="70" t="s">
        <v>718</v>
      </c>
      <c r="B210" s="13" t="s">
        <v>11</v>
      </c>
      <c r="C210" s="14" t="s">
        <v>732</v>
      </c>
      <c r="D210" s="117" t="s">
        <v>733</v>
      </c>
      <c r="E210" s="13" t="s">
        <v>734</v>
      </c>
      <c r="F210" s="18" t="s">
        <v>728</v>
      </c>
      <c r="G210" s="16" t="s">
        <v>16</v>
      </c>
      <c r="H210" s="16" t="s">
        <v>27</v>
      </c>
      <c r="I210" s="17">
        <v>650</v>
      </c>
      <c r="J210" s="71">
        <v>650</v>
      </c>
    </row>
    <row r="211" spans="1:10" x14ac:dyDescent="0.3">
      <c r="A211" s="70" t="s">
        <v>718</v>
      </c>
      <c r="B211" s="13" t="s">
        <v>11</v>
      </c>
      <c r="C211" s="14" t="s">
        <v>735</v>
      </c>
      <c r="D211" s="117"/>
      <c r="E211" s="13" t="s">
        <v>736</v>
      </c>
      <c r="F211" s="18" t="s">
        <v>737</v>
      </c>
      <c r="G211" s="16" t="s">
        <v>54</v>
      </c>
      <c r="H211" s="16" t="s">
        <v>22</v>
      </c>
      <c r="I211" s="17">
        <v>4083.38</v>
      </c>
      <c r="J211" s="71">
        <v>4083.38</v>
      </c>
    </row>
    <row r="212" spans="1:10" x14ac:dyDescent="0.3">
      <c r="A212" s="70" t="s">
        <v>718</v>
      </c>
      <c r="B212" s="13" t="s">
        <v>11</v>
      </c>
      <c r="C212" s="14" t="s">
        <v>738</v>
      </c>
      <c r="D212" s="117"/>
      <c r="E212" s="13" t="s">
        <v>739</v>
      </c>
      <c r="F212" s="18" t="s">
        <v>740</v>
      </c>
      <c r="G212" s="16" t="s">
        <v>54</v>
      </c>
      <c r="H212" s="16" t="s">
        <v>22</v>
      </c>
      <c r="I212" s="17">
        <v>4200</v>
      </c>
      <c r="J212" s="71">
        <v>4200</v>
      </c>
    </row>
    <row r="213" spans="1:10" x14ac:dyDescent="0.3">
      <c r="A213" s="70" t="s">
        <v>741</v>
      </c>
      <c r="B213" s="13" t="s">
        <v>11</v>
      </c>
      <c r="C213" s="14" t="s">
        <v>742</v>
      </c>
      <c r="D213" s="117" t="s">
        <v>743</v>
      </c>
      <c r="E213" s="13" t="s">
        <v>744</v>
      </c>
      <c r="F213" s="18" t="s">
        <v>745</v>
      </c>
      <c r="G213" s="16" t="s">
        <v>68</v>
      </c>
      <c r="H213" s="16" t="s">
        <v>27</v>
      </c>
      <c r="I213" s="17">
        <v>10000</v>
      </c>
      <c r="J213" s="71">
        <v>10000</v>
      </c>
    </row>
    <row r="214" spans="1:10" x14ac:dyDescent="0.3">
      <c r="A214" s="70" t="s">
        <v>741</v>
      </c>
      <c r="B214" s="13" t="s">
        <v>11</v>
      </c>
      <c r="C214" s="14" t="s">
        <v>746</v>
      </c>
      <c r="D214" s="117" t="s">
        <v>747</v>
      </c>
      <c r="E214" s="13" t="s">
        <v>748</v>
      </c>
      <c r="F214" s="18" t="s">
        <v>749</v>
      </c>
      <c r="G214" s="16" t="s">
        <v>68</v>
      </c>
      <c r="H214" s="16" t="s">
        <v>585</v>
      </c>
      <c r="I214" s="17">
        <v>25000</v>
      </c>
      <c r="J214" s="71">
        <v>25000</v>
      </c>
    </row>
    <row r="215" spans="1:10" x14ac:dyDescent="0.3">
      <c r="A215" s="70" t="s">
        <v>741</v>
      </c>
      <c r="B215" s="13" t="s">
        <v>11</v>
      </c>
      <c r="C215" s="14" t="s">
        <v>750</v>
      </c>
      <c r="D215" s="117" t="s">
        <v>751</v>
      </c>
      <c r="E215" s="13" t="s">
        <v>752</v>
      </c>
      <c r="F215" s="18" t="s">
        <v>753</v>
      </c>
      <c r="G215" s="16" t="s">
        <v>250</v>
      </c>
      <c r="H215" s="16" t="s">
        <v>585</v>
      </c>
      <c r="I215" s="17">
        <v>40000</v>
      </c>
      <c r="J215" s="71">
        <v>40000</v>
      </c>
    </row>
    <row r="216" spans="1:10" x14ac:dyDescent="0.3">
      <c r="A216" s="70" t="s">
        <v>741</v>
      </c>
      <c r="B216" s="13" t="s">
        <v>11</v>
      </c>
      <c r="C216" s="14" t="s">
        <v>754</v>
      </c>
      <c r="D216" s="117" t="s">
        <v>755</v>
      </c>
      <c r="E216" s="13" t="s">
        <v>756</v>
      </c>
      <c r="F216" s="18" t="s">
        <v>757</v>
      </c>
      <c r="G216" s="16" t="s">
        <v>16</v>
      </c>
      <c r="H216" s="16" t="s">
        <v>27</v>
      </c>
      <c r="I216" s="17">
        <v>60000</v>
      </c>
      <c r="J216" s="71">
        <v>60000</v>
      </c>
    </row>
    <row r="217" spans="1:10" x14ac:dyDescent="0.3">
      <c r="A217" s="70" t="s">
        <v>741</v>
      </c>
      <c r="B217" s="13" t="s">
        <v>11</v>
      </c>
      <c r="C217" s="14" t="s">
        <v>758</v>
      </c>
      <c r="D217" s="117" t="s">
        <v>759</v>
      </c>
      <c r="E217" s="13" t="s">
        <v>760</v>
      </c>
      <c r="F217" s="18" t="s">
        <v>761</v>
      </c>
      <c r="G217" s="16" t="s">
        <v>68</v>
      </c>
      <c r="H217" s="16" t="s">
        <v>585</v>
      </c>
      <c r="I217" s="17">
        <v>12000</v>
      </c>
      <c r="J217" s="71">
        <v>12000</v>
      </c>
    </row>
    <row r="218" spans="1:10" x14ac:dyDescent="0.3">
      <c r="A218" s="70" t="s">
        <v>741</v>
      </c>
      <c r="B218" s="13" t="s">
        <v>11</v>
      </c>
      <c r="C218" s="14" t="s">
        <v>762</v>
      </c>
      <c r="D218" s="117" t="s">
        <v>763</v>
      </c>
      <c r="E218" s="13" t="s">
        <v>764</v>
      </c>
      <c r="F218" s="18" t="s">
        <v>749</v>
      </c>
      <c r="G218" s="16" t="s">
        <v>68</v>
      </c>
      <c r="H218" s="16" t="s">
        <v>585</v>
      </c>
      <c r="I218" s="17">
        <v>13000</v>
      </c>
      <c r="J218" s="71">
        <v>13000</v>
      </c>
    </row>
    <row r="219" spans="1:10" x14ac:dyDescent="0.3">
      <c r="A219" s="70" t="s">
        <v>741</v>
      </c>
      <c r="B219" s="13" t="s">
        <v>11</v>
      </c>
      <c r="C219" s="14" t="s">
        <v>765</v>
      </c>
      <c r="D219" s="117" t="s">
        <v>766</v>
      </c>
      <c r="E219" s="13" t="s">
        <v>767</v>
      </c>
      <c r="F219" s="18" t="s">
        <v>749</v>
      </c>
      <c r="G219" s="16" t="s">
        <v>68</v>
      </c>
      <c r="H219" s="16" t="s">
        <v>585</v>
      </c>
      <c r="I219" s="17">
        <v>14500</v>
      </c>
      <c r="J219" s="71">
        <v>14500</v>
      </c>
    </row>
    <row r="220" spans="1:10" x14ac:dyDescent="0.3">
      <c r="A220" s="70" t="s">
        <v>741</v>
      </c>
      <c r="B220" s="13" t="s">
        <v>11</v>
      </c>
      <c r="C220" s="14" t="s">
        <v>768</v>
      </c>
      <c r="D220" s="117" t="s">
        <v>769</v>
      </c>
      <c r="E220" s="13" t="s">
        <v>770</v>
      </c>
      <c r="F220" s="23" t="s">
        <v>749</v>
      </c>
      <c r="G220" s="16" t="s">
        <v>68</v>
      </c>
      <c r="H220" s="16" t="s">
        <v>585</v>
      </c>
      <c r="I220" s="17">
        <v>17000</v>
      </c>
      <c r="J220" s="71">
        <v>17000</v>
      </c>
    </row>
    <row r="221" spans="1:10" x14ac:dyDescent="0.3">
      <c r="A221" s="70" t="s">
        <v>741</v>
      </c>
      <c r="B221" s="13" t="s">
        <v>11</v>
      </c>
      <c r="C221" s="14" t="s">
        <v>771</v>
      </c>
      <c r="D221" s="117" t="s">
        <v>772</v>
      </c>
      <c r="E221" s="13" t="s">
        <v>773</v>
      </c>
      <c r="F221" s="18" t="s">
        <v>749</v>
      </c>
      <c r="G221" s="16" t="s">
        <v>68</v>
      </c>
      <c r="H221" s="16" t="s">
        <v>585</v>
      </c>
      <c r="I221" s="17">
        <v>18000</v>
      </c>
      <c r="J221" s="71">
        <v>18000</v>
      </c>
    </row>
    <row r="222" spans="1:10" x14ac:dyDescent="0.3">
      <c r="A222" s="70" t="s">
        <v>741</v>
      </c>
      <c r="B222" s="13" t="s">
        <v>11</v>
      </c>
      <c r="C222" s="14" t="s">
        <v>774</v>
      </c>
      <c r="D222" s="117" t="s">
        <v>775</v>
      </c>
      <c r="E222" s="13" t="s">
        <v>776</v>
      </c>
      <c r="F222" s="18" t="s">
        <v>777</v>
      </c>
      <c r="G222" s="16" t="s">
        <v>68</v>
      </c>
      <c r="H222" s="16" t="s">
        <v>482</v>
      </c>
      <c r="I222" s="17">
        <v>18000</v>
      </c>
      <c r="J222" s="71">
        <v>18000</v>
      </c>
    </row>
    <row r="223" spans="1:10" x14ac:dyDescent="0.3">
      <c r="A223" s="70" t="s">
        <v>741</v>
      </c>
      <c r="B223" s="13" t="s">
        <v>11</v>
      </c>
      <c r="C223" s="14" t="s">
        <v>778</v>
      </c>
      <c r="D223" s="117" t="s">
        <v>779</v>
      </c>
      <c r="E223" s="13" t="s">
        <v>780</v>
      </c>
      <c r="F223" s="18" t="s">
        <v>781</v>
      </c>
      <c r="G223" s="16" t="s">
        <v>250</v>
      </c>
      <c r="H223" s="16" t="s">
        <v>585</v>
      </c>
      <c r="I223" s="17">
        <v>40000</v>
      </c>
      <c r="J223" s="71">
        <v>40000</v>
      </c>
    </row>
    <row r="224" spans="1:10" x14ac:dyDescent="0.3">
      <c r="A224" s="70" t="s">
        <v>741</v>
      </c>
      <c r="B224" s="13" t="s">
        <v>11</v>
      </c>
      <c r="C224" s="14" t="s">
        <v>246</v>
      </c>
      <c r="D224" s="117" t="s">
        <v>247</v>
      </c>
      <c r="E224" s="13" t="s">
        <v>248</v>
      </c>
      <c r="F224" s="18" t="s">
        <v>249</v>
      </c>
      <c r="G224" s="16" t="s">
        <v>16</v>
      </c>
      <c r="H224" s="16" t="s">
        <v>251</v>
      </c>
      <c r="I224" s="17">
        <v>123248</v>
      </c>
      <c r="J224" s="71">
        <v>123248</v>
      </c>
    </row>
    <row r="225" spans="1:10" x14ac:dyDescent="0.3">
      <c r="A225" s="70" t="s">
        <v>741</v>
      </c>
      <c r="B225" s="13" t="s">
        <v>11</v>
      </c>
      <c r="C225" s="14" t="s">
        <v>782</v>
      </c>
      <c r="D225" s="117" t="s">
        <v>783</v>
      </c>
      <c r="E225" s="13" t="s">
        <v>784</v>
      </c>
      <c r="F225" s="18" t="s">
        <v>749</v>
      </c>
      <c r="G225" s="16" t="s">
        <v>68</v>
      </c>
      <c r="H225" s="16" t="s">
        <v>591</v>
      </c>
      <c r="I225" s="17">
        <v>193000</v>
      </c>
      <c r="J225" s="71">
        <v>193000</v>
      </c>
    </row>
    <row r="226" spans="1:10" x14ac:dyDescent="0.3">
      <c r="A226" s="70" t="s">
        <v>785</v>
      </c>
      <c r="B226" s="13" t="s">
        <v>11</v>
      </c>
      <c r="C226" s="14" t="s">
        <v>786</v>
      </c>
      <c r="D226" s="117"/>
      <c r="E226" s="13" t="s">
        <v>787</v>
      </c>
      <c r="F226" s="18" t="s">
        <v>788</v>
      </c>
      <c r="G226" s="16" t="s">
        <v>54</v>
      </c>
      <c r="H226" s="16" t="s">
        <v>708</v>
      </c>
      <c r="I226" s="17">
        <v>4410</v>
      </c>
      <c r="J226" s="71">
        <v>4410</v>
      </c>
    </row>
    <row r="227" spans="1:10" x14ac:dyDescent="0.3">
      <c r="A227" s="70" t="s">
        <v>785</v>
      </c>
      <c r="B227" s="13" t="s">
        <v>11</v>
      </c>
      <c r="C227" s="14" t="s">
        <v>789</v>
      </c>
      <c r="D227" s="117"/>
      <c r="E227" s="13" t="s">
        <v>790</v>
      </c>
      <c r="F227" s="18" t="s">
        <v>791</v>
      </c>
      <c r="G227" s="16" t="s">
        <v>54</v>
      </c>
      <c r="H227" s="16" t="s">
        <v>708</v>
      </c>
      <c r="I227" s="17">
        <v>1400</v>
      </c>
      <c r="J227" s="71">
        <v>1400</v>
      </c>
    </row>
    <row r="228" spans="1:10" x14ac:dyDescent="0.3">
      <c r="A228" s="70" t="s">
        <v>785</v>
      </c>
      <c r="B228" s="13" t="s">
        <v>11</v>
      </c>
      <c r="C228" s="14" t="s">
        <v>792</v>
      </c>
      <c r="D228" s="117" t="s">
        <v>793</v>
      </c>
      <c r="E228" s="13" t="s">
        <v>794</v>
      </c>
      <c r="F228" s="18" t="s">
        <v>795</v>
      </c>
      <c r="G228" s="16" t="s">
        <v>796</v>
      </c>
      <c r="H228" s="16" t="s">
        <v>614</v>
      </c>
      <c r="I228" s="17">
        <v>82000</v>
      </c>
      <c r="J228" s="71">
        <v>82000</v>
      </c>
    </row>
    <row r="229" spans="1:10" x14ac:dyDescent="0.3">
      <c r="A229" s="70" t="s">
        <v>785</v>
      </c>
      <c r="B229" s="13" t="s">
        <v>11</v>
      </c>
      <c r="C229" s="14" t="s">
        <v>797</v>
      </c>
      <c r="D229" s="117" t="s">
        <v>798</v>
      </c>
      <c r="E229" s="13" t="s">
        <v>799</v>
      </c>
      <c r="F229" s="18" t="s">
        <v>800</v>
      </c>
      <c r="G229" s="16" t="s">
        <v>250</v>
      </c>
      <c r="H229" s="16" t="s">
        <v>801</v>
      </c>
      <c r="I229" s="17">
        <v>141500</v>
      </c>
      <c r="J229" s="71">
        <v>141500</v>
      </c>
    </row>
    <row r="230" spans="1:10" x14ac:dyDescent="0.3">
      <c r="A230" s="70" t="s">
        <v>785</v>
      </c>
      <c r="B230" s="13" t="s">
        <v>11</v>
      </c>
      <c r="C230" s="14" t="s">
        <v>802</v>
      </c>
      <c r="D230" s="117" t="s">
        <v>803</v>
      </c>
      <c r="E230" s="13" t="s">
        <v>804</v>
      </c>
      <c r="F230" s="18" t="s">
        <v>805</v>
      </c>
      <c r="G230" s="16" t="s">
        <v>16</v>
      </c>
      <c r="H230" s="16" t="s">
        <v>801</v>
      </c>
      <c r="I230" s="17">
        <v>14000</v>
      </c>
      <c r="J230" s="71">
        <v>14000</v>
      </c>
    </row>
    <row r="231" spans="1:10" x14ac:dyDescent="0.3">
      <c r="A231" s="70" t="s">
        <v>785</v>
      </c>
      <c r="B231" s="13" t="s">
        <v>11</v>
      </c>
      <c r="C231" s="14" t="s">
        <v>806</v>
      </c>
      <c r="D231" s="117" t="s">
        <v>807</v>
      </c>
      <c r="E231" s="13" t="s">
        <v>808</v>
      </c>
      <c r="F231" s="18" t="s">
        <v>809</v>
      </c>
      <c r="G231" s="16" t="s">
        <v>16</v>
      </c>
      <c r="H231" s="16" t="s">
        <v>27</v>
      </c>
      <c r="I231" s="17">
        <v>35000</v>
      </c>
      <c r="J231" s="71">
        <v>35000</v>
      </c>
    </row>
    <row r="232" spans="1:10" x14ac:dyDescent="0.3">
      <c r="A232" s="70" t="s">
        <v>785</v>
      </c>
      <c r="B232" s="13" t="s">
        <v>11</v>
      </c>
      <c r="C232" s="14" t="s">
        <v>810</v>
      </c>
      <c r="D232" s="117" t="s">
        <v>811</v>
      </c>
      <c r="E232" s="13" t="s">
        <v>812</v>
      </c>
      <c r="F232" s="18" t="s">
        <v>813</v>
      </c>
      <c r="G232" s="16" t="s">
        <v>814</v>
      </c>
      <c r="H232" s="16" t="s">
        <v>815</v>
      </c>
      <c r="I232" s="17">
        <v>58387.5</v>
      </c>
      <c r="J232" s="71">
        <v>58387.5</v>
      </c>
    </row>
    <row r="233" spans="1:10" x14ac:dyDescent="0.3">
      <c r="A233" s="70" t="s">
        <v>816</v>
      </c>
      <c r="B233" s="13" t="s">
        <v>11</v>
      </c>
      <c r="C233" s="14" t="s">
        <v>817</v>
      </c>
      <c r="D233" s="117" t="s">
        <v>304</v>
      </c>
      <c r="E233" s="13" t="s">
        <v>305</v>
      </c>
      <c r="F233" s="18" t="s">
        <v>818</v>
      </c>
      <c r="G233" s="16" t="s">
        <v>16</v>
      </c>
      <c r="H233" s="16" t="s">
        <v>801</v>
      </c>
      <c r="I233" s="17">
        <v>29636</v>
      </c>
      <c r="J233" s="71">
        <v>29636</v>
      </c>
    </row>
    <row r="234" spans="1:10" x14ac:dyDescent="0.3">
      <c r="A234" s="70" t="s">
        <v>816</v>
      </c>
      <c r="B234" s="13" t="s">
        <v>11</v>
      </c>
      <c r="C234" s="14" t="s">
        <v>819</v>
      </c>
      <c r="D234" s="117" t="s">
        <v>820</v>
      </c>
      <c r="E234" s="13" t="s">
        <v>821</v>
      </c>
      <c r="F234" s="18" t="s">
        <v>822</v>
      </c>
      <c r="G234" s="16" t="s">
        <v>16</v>
      </c>
      <c r="H234" s="16" t="s">
        <v>823</v>
      </c>
      <c r="I234" s="17">
        <v>50000</v>
      </c>
      <c r="J234" s="71">
        <v>50000</v>
      </c>
    </row>
    <row r="235" spans="1:10" x14ac:dyDescent="0.3">
      <c r="A235" s="70" t="s">
        <v>816</v>
      </c>
      <c r="B235" s="13" t="s">
        <v>11</v>
      </c>
      <c r="C235" s="14" t="s">
        <v>824</v>
      </c>
      <c r="D235" s="117" t="s">
        <v>825</v>
      </c>
      <c r="E235" s="13" t="s">
        <v>826</v>
      </c>
      <c r="F235" s="18" t="s">
        <v>827</v>
      </c>
      <c r="G235" s="16" t="s">
        <v>16</v>
      </c>
      <c r="H235" s="16" t="s">
        <v>828</v>
      </c>
      <c r="I235" s="17">
        <v>65706</v>
      </c>
      <c r="J235" s="71">
        <v>65706</v>
      </c>
    </row>
    <row r="236" spans="1:10" x14ac:dyDescent="0.3">
      <c r="A236" s="70" t="s">
        <v>816</v>
      </c>
      <c r="B236" s="13" t="s">
        <v>11</v>
      </c>
      <c r="C236" s="14" t="s">
        <v>829</v>
      </c>
      <c r="D236" s="117" t="s">
        <v>830</v>
      </c>
      <c r="E236" s="13" t="s">
        <v>831</v>
      </c>
      <c r="F236" s="18" t="s">
        <v>832</v>
      </c>
      <c r="G236" s="16" t="s">
        <v>16</v>
      </c>
      <c r="H236" s="16" t="s">
        <v>828</v>
      </c>
      <c r="I236" s="17">
        <v>65706</v>
      </c>
      <c r="J236" s="71">
        <v>65706</v>
      </c>
    </row>
    <row r="237" spans="1:10" x14ac:dyDescent="0.3">
      <c r="A237" s="70" t="s">
        <v>816</v>
      </c>
      <c r="B237" s="13" t="s">
        <v>11</v>
      </c>
      <c r="C237" s="14" t="s">
        <v>833</v>
      </c>
      <c r="D237" s="117" t="s">
        <v>103</v>
      </c>
      <c r="E237" s="13" t="s">
        <v>834</v>
      </c>
      <c r="F237" s="18" t="s">
        <v>835</v>
      </c>
      <c r="G237" s="16" t="s">
        <v>16</v>
      </c>
      <c r="H237" s="16" t="s">
        <v>836</v>
      </c>
      <c r="I237" s="17">
        <v>30144.73</v>
      </c>
      <c r="J237" s="71">
        <v>30144.73</v>
      </c>
    </row>
    <row r="238" spans="1:10" x14ac:dyDescent="0.3">
      <c r="A238" s="73" t="s">
        <v>837</v>
      </c>
      <c r="B238" s="13" t="s">
        <v>11</v>
      </c>
      <c r="C238" s="14" t="s">
        <v>838</v>
      </c>
      <c r="D238" s="117" t="s">
        <v>839</v>
      </c>
      <c r="E238" s="13" t="s">
        <v>840</v>
      </c>
      <c r="F238" s="18" t="s">
        <v>841</v>
      </c>
      <c r="G238" s="16" t="s">
        <v>16</v>
      </c>
      <c r="H238" s="16" t="s">
        <v>614</v>
      </c>
      <c r="I238" s="17">
        <v>64473.38</v>
      </c>
      <c r="J238" s="71">
        <v>64473.38</v>
      </c>
    </row>
    <row r="239" spans="1:10" x14ac:dyDescent="0.3">
      <c r="A239" s="73" t="s">
        <v>837</v>
      </c>
      <c r="B239" s="13" t="s">
        <v>11</v>
      </c>
      <c r="C239" s="14" t="s">
        <v>842</v>
      </c>
      <c r="D239" s="117" t="s">
        <v>843</v>
      </c>
      <c r="E239" s="13" t="s">
        <v>844</v>
      </c>
      <c r="F239" s="18" t="s">
        <v>845</v>
      </c>
      <c r="G239" s="16" t="s">
        <v>250</v>
      </c>
      <c r="H239" s="16" t="s">
        <v>614</v>
      </c>
      <c r="I239" s="17">
        <v>134662.45000000001</v>
      </c>
      <c r="J239" s="71">
        <v>134662.45000000001</v>
      </c>
    </row>
    <row r="240" spans="1:10" x14ac:dyDescent="0.3">
      <c r="A240" s="73" t="s">
        <v>837</v>
      </c>
      <c r="B240" s="13" t="s">
        <v>11</v>
      </c>
      <c r="C240" s="14" t="s">
        <v>846</v>
      </c>
      <c r="D240" s="117" t="s">
        <v>847</v>
      </c>
      <c r="E240" s="13" t="s">
        <v>848</v>
      </c>
      <c r="F240" s="18" t="s">
        <v>849</v>
      </c>
      <c r="G240" s="16" t="s">
        <v>16</v>
      </c>
      <c r="H240" s="16" t="s">
        <v>22</v>
      </c>
      <c r="I240" s="17">
        <v>224740</v>
      </c>
      <c r="J240" s="71">
        <v>224740</v>
      </c>
    </row>
    <row r="241" spans="1:10" x14ac:dyDescent="0.3">
      <c r="A241" s="70" t="s">
        <v>852</v>
      </c>
      <c r="B241" s="13" t="s">
        <v>11</v>
      </c>
      <c r="C241" s="14" t="s">
        <v>853</v>
      </c>
      <c r="D241" s="117" t="s">
        <v>854</v>
      </c>
      <c r="E241" s="13" t="s">
        <v>855</v>
      </c>
      <c r="F241" s="13" t="s">
        <v>856</v>
      </c>
      <c r="G241" s="16" t="s">
        <v>857</v>
      </c>
      <c r="H241" s="16" t="s">
        <v>585</v>
      </c>
      <c r="I241" s="17">
        <v>15000</v>
      </c>
      <c r="J241" s="71">
        <v>15000</v>
      </c>
    </row>
    <row r="242" spans="1:10" x14ac:dyDescent="0.3">
      <c r="A242" s="70" t="s">
        <v>852</v>
      </c>
      <c r="B242" s="13" t="s">
        <v>11</v>
      </c>
      <c r="C242" s="14" t="s">
        <v>858</v>
      </c>
      <c r="D242" s="117" t="s">
        <v>859</v>
      </c>
      <c r="E242" s="13" t="s">
        <v>860</v>
      </c>
      <c r="F242" s="13" t="s">
        <v>861</v>
      </c>
      <c r="G242" s="16" t="s">
        <v>16</v>
      </c>
      <c r="H242" s="16" t="s">
        <v>614</v>
      </c>
      <c r="I242" s="17">
        <v>24190</v>
      </c>
      <c r="J242" s="71">
        <v>24190</v>
      </c>
    </row>
    <row r="243" spans="1:10" x14ac:dyDescent="0.3">
      <c r="A243" s="70" t="s">
        <v>852</v>
      </c>
      <c r="B243" s="13" t="s">
        <v>11</v>
      </c>
      <c r="C243" s="14" t="s">
        <v>862</v>
      </c>
      <c r="D243" s="117" t="s">
        <v>863</v>
      </c>
      <c r="E243" s="13" t="s">
        <v>864</v>
      </c>
      <c r="F243" s="13" t="s">
        <v>865</v>
      </c>
      <c r="G243" s="16" t="s">
        <v>866</v>
      </c>
      <c r="H243" s="16" t="s">
        <v>614</v>
      </c>
      <c r="I243" s="17">
        <v>24190</v>
      </c>
      <c r="J243" s="71">
        <v>24190</v>
      </c>
    </row>
    <row r="244" spans="1:10" x14ac:dyDescent="0.3">
      <c r="A244" s="70" t="s">
        <v>852</v>
      </c>
      <c r="B244" s="13" t="s">
        <v>11</v>
      </c>
      <c r="C244" s="14" t="s">
        <v>867</v>
      </c>
      <c r="D244" s="117" t="s">
        <v>868</v>
      </c>
      <c r="E244" s="13" t="s">
        <v>869</v>
      </c>
      <c r="F244" s="13" t="s">
        <v>870</v>
      </c>
      <c r="G244" s="16" t="s">
        <v>871</v>
      </c>
      <c r="H244" s="16" t="s">
        <v>614</v>
      </c>
      <c r="I244" s="17">
        <v>24190</v>
      </c>
      <c r="J244" s="71">
        <v>24190</v>
      </c>
    </row>
    <row r="245" spans="1:10" x14ac:dyDescent="0.3">
      <c r="A245" s="70" t="s">
        <v>852</v>
      </c>
      <c r="B245" s="13" t="s">
        <v>11</v>
      </c>
      <c r="C245" s="14" t="s">
        <v>872</v>
      </c>
      <c r="D245" s="117" t="s">
        <v>873</v>
      </c>
      <c r="E245" s="13" t="s">
        <v>874</v>
      </c>
      <c r="F245" s="13" t="s">
        <v>875</v>
      </c>
      <c r="G245" s="16" t="s">
        <v>876</v>
      </c>
      <c r="H245" s="16" t="s">
        <v>614</v>
      </c>
      <c r="I245" s="17">
        <v>24190</v>
      </c>
      <c r="J245" s="71">
        <v>24190</v>
      </c>
    </row>
    <row r="246" spans="1:10" x14ac:dyDescent="0.3">
      <c r="A246" s="70" t="s">
        <v>852</v>
      </c>
      <c r="B246" s="13" t="s">
        <v>11</v>
      </c>
      <c r="C246" s="14" t="s">
        <v>877</v>
      </c>
      <c r="D246" s="117" t="s">
        <v>878</v>
      </c>
      <c r="E246" s="13" t="s">
        <v>879</v>
      </c>
      <c r="F246" s="13" t="s">
        <v>880</v>
      </c>
      <c r="G246" s="16" t="s">
        <v>881</v>
      </c>
      <c r="H246" s="16" t="s">
        <v>614</v>
      </c>
      <c r="I246" s="17">
        <v>24190</v>
      </c>
      <c r="J246" s="71">
        <v>24190</v>
      </c>
    </row>
    <row r="247" spans="1:10" x14ac:dyDescent="0.3">
      <c r="A247" s="70" t="s">
        <v>852</v>
      </c>
      <c r="B247" s="13" t="s">
        <v>11</v>
      </c>
      <c r="C247" s="14" t="s">
        <v>882</v>
      </c>
      <c r="D247" s="117" t="s">
        <v>883</v>
      </c>
      <c r="E247" s="13" t="s">
        <v>884</v>
      </c>
      <c r="F247" s="13" t="s">
        <v>885</v>
      </c>
      <c r="G247" s="16" t="s">
        <v>886</v>
      </c>
      <c r="H247" s="16" t="s">
        <v>614</v>
      </c>
      <c r="I247" s="17">
        <v>24190</v>
      </c>
      <c r="J247" s="71">
        <v>24190</v>
      </c>
    </row>
    <row r="248" spans="1:10" x14ac:dyDescent="0.3">
      <c r="A248" s="70" t="s">
        <v>852</v>
      </c>
      <c r="B248" s="13" t="s">
        <v>11</v>
      </c>
      <c r="C248" s="14" t="s">
        <v>887</v>
      </c>
      <c r="D248" s="117" t="s">
        <v>888</v>
      </c>
      <c r="E248" s="13" t="s">
        <v>889</v>
      </c>
      <c r="F248" s="13" t="s">
        <v>890</v>
      </c>
      <c r="G248" s="16" t="s">
        <v>891</v>
      </c>
      <c r="H248" s="16" t="s">
        <v>614</v>
      </c>
      <c r="I248" s="17">
        <v>24190</v>
      </c>
      <c r="J248" s="71">
        <v>24190</v>
      </c>
    </row>
    <row r="249" spans="1:10" x14ac:dyDescent="0.3">
      <c r="A249" s="70" t="s">
        <v>852</v>
      </c>
      <c r="B249" s="13" t="s">
        <v>11</v>
      </c>
      <c r="C249" s="14" t="s">
        <v>892</v>
      </c>
      <c r="D249" s="117" t="s">
        <v>893</v>
      </c>
      <c r="E249" s="13" t="s">
        <v>894</v>
      </c>
      <c r="F249" s="13" t="s">
        <v>895</v>
      </c>
      <c r="G249" s="16" t="s">
        <v>896</v>
      </c>
      <c r="H249" s="16" t="s">
        <v>614</v>
      </c>
      <c r="I249" s="17">
        <v>24190</v>
      </c>
      <c r="J249" s="71">
        <v>24190</v>
      </c>
    </row>
    <row r="250" spans="1:10" x14ac:dyDescent="0.3">
      <c r="A250" s="70" t="s">
        <v>852</v>
      </c>
      <c r="B250" s="13" t="s">
        <v>11</v>
      </c>
      <c r="C250" s="14" t="s">
        <v>897</v>
      </c>
      <c r="D250" s="117" t="s">
        <v>898</v>
      </c>
      <c r="E250" s="13" t="s">
        <v>899</v>
      </c>
      <c r="F250" s="18" t="s">
        <v>900</v>
      </c>
      <c r="G250" s="16" t="s">
        <v>16</v>
      </c>
      <c r="H250" s="16" t="s">
        <v>585</v>
      </c>
      <c r="I250" s="17">
        <v>9565</v>
      </c>
      <c r="J250" s="71">
        <v>9565</v>
      </c>
    </row>
    <row r="251" spans="1:10" x14ac:dyDescent="0.3">
      <c r="A251" s="70" t="s">
        <v>852</v>
      </c>
      <c r="B251" s="13" t="s">
        <v>11</v>
      </c>
      <c r="C251" s="14" t="s">
        <v>901</v>
      </c>
      <c r="D251" s="117" t="s">
        <v>878</v>
      </c>
      <c r="E251" s="13" t="s">
        <v>879</v>
      </c>
      <c r="F251" s="18" t="s">
        <v>902</v>
      </c>
      <c r="G251" s="16" t="s">
        <v>881</v>
      </c>
      <c r="H251" s="16" t="s">
        <v>724</v>
      </c>
      <c r="I251" s="17">
        <v>224883.34</v>
      </c>
      <c r="J251" s="71">
        <v>224883.34</v>
      </c>
    </row>
    <row r="252" spans="1:10" x14ac:dyDescent="0.3">
      <c r="A252" s="74" t="s">
        <v>903</v>
      </c>
      <c r="B252" s="29" t="s">
        <v>11</v>
      </c>
      <c r="C252" s="30">
        <v>20150093</v>
      </c>
      <c r="D252" s="117" t="s">
        <v>904</v>
      </c>
      <c r="E252" s="18" t="s">
        <v>905</v>
      </c>
      <c r="F252" s="18" t="s">
        <v>906</v>
      </c>
      <c r="G252" s="32">
        <v>47000</v>
      </c>
      <c r="H252" s="32" t="s">
        <v>908</v>
      </c>
      <c r="I252" s="33">
        <v>374366.79</v>
      </c>
      <c r="J252" s="75">
        <v>374366.79</v>
      </c>
    </row>
    <row r="253" spans="1:10" ht="24.75" customHeight="1" x14ac:dyDescent="0.3">
      <c r="A253" s="74" t="s">
        <v>903</v>
      </c>
      <c r="B253" s="29" t="s">
        <v>11</v>
      </c>
      <c r="C253" s="30">
        <v>20140345</v>
      </c>
      <c r="D253" s="117" t="s">
        <v>909</v>
      </c>
      <c r="E253" s="18" t="s">
        <v>910</v>
      </c>
      <c r="F253" s="18" t="s">
        <v>911</v>
      </c>
      <c r="G253" s="32">
        <v>48902</v>
      </c>
      <c r="H253" s="32" t="s">
        <v>907</v>
      </c>
      <c r="I253" s="33">
        <v>30000</v>
      </c>
      <c r="J253" s="75">
        <v>30000</v>
      </c>
    </row>
    <row r="254" spans="1:10" ht="15" customHeight="1" x14ac:dyDescent="0.3">
      <c r="A254" s="74" t="s">
        <v>912</v>
      </c>
      <c r="B254" s="29" t="s">
        <v>11</v>
      </c>
      <c r="C254" s="30" t="s">
        <v>913</v>
      </c>
      <c r="D254" s="117" t="s">
        <v>914</v>
      </c>
      <c r="E254" s="18" t="s">
        <v>915</v>
      </c>
      <c r="F254" s="18" t="s">
        <v>916</v>
      </c>
      <c r="G254" s="32" t="s">
        <v>917</v>
      </c>
      <c r="H254" s="32"/>
      <c r="I254" s="34">
        <v>21000</v>
      </c>
      <c r="J254" s="75">
        <f>I254</f>
        <v>21000</v>
      </c>
    </row>
    <row r="255" spans="1:10" x14ac:dyDescent="0.3">
      <c r="A255" s="74" t="s">
        <v>912</v>
      </c>
      <c r="B255" s="29" t="s">
        <v>11</v>
      </c>
      <c r="C255" s="30" t="s">
        <v>918</v>
      </c>
      <c r="D255" s="117" t="s">
        <v>919</v>
      </c>
      <c r="E255" s="18" t="s">
        <v>920</v>
      </c>
      <c r="F255" s="18" t="s">
        <v>921</v>
      </c>
      <c r="G255" s="32" t="s">
        <v>922</v>
      </c>
      <c r="H255" s="32"/>
      <c r="I255" s="34">
        <v>9000</v>
      </c>
      <c r="J255" s="75">
        <f>I255</f>
        <v>9000</v>
      </c>
    </row>
    <row r="256" spans="1:10" ht="24" x14ac:dyDescent="0.3">
      <c r="A256" s="76" t="s">
        <v>923</v>
      </c>
      <c r="B256" s="29" t="s">
        <v>11</v>
      </c>
      <c r="C256" s="30">
        <v>2014100</v>
      </c>
      <c r="D256" s="117" t="s">
        <v>924</v>
      </c>
      <c r="E256" s="35" t="s">
        <v>925</v>
      </c>
      <c r="F256" s="36" t="s">
        <v>926</v>
      </c>
      <c r="G256" s="32">
        <v>48903</v>
      </c>
      <c r="H256" s="32"/>
      <c r="I256" s="37">
        <v>50000</v>
      </c>
      <c r="J256" s="75">
        <v>50000</v>
      </c>
    </row>
    <row r="257" spans="1:10" x14ac:dyDescent="0.3">
      <c r="A257" s="76" t="s">
        <v>923</v>
      </c>
      <c r="B257" s="29" t="s">
        <v>11</v>
      </c>
      <c r="C257" s="30">
        <v>2014068</v>
      </c>
      <c r="D257" s="117" t="s">
        <v>272</v>
      </c>
      <c r="E257" s="35" t="s">
        <v>927</v>
      </c>
      <c r="F257" s="36" t="s">
        <v>928</v>
      </c>
      <c r="G257" s="32">
        <v>48903</v>
      </c>
      <c r="H257" s="32"/>
      <c r="I257" s="37">
        <v>13000</v>
      </c>
      <c r="J257" s="75">
        <v>13000</v>
      </c>
    </row>
    <row r="258" spans="1:10" x14ac:dyDescent="0.3">
      <c r="A258" s="77" t="s">
        <v>929</v>
      </c>
      <c r="B258" s="29" t="s">
        <v>11</v>
      </c>
      <c r="C258" s="30">
        <v>9414</v>
      </c>
      <c r="D258" s="117"/>
      <c r="E258" s="29" t="s">
        <v>930</v>
      </c>
      <c r="F258" s="18" t="s">
        <v>931</v>
      </c>
      <c r="G258" s="32">
        <v>48101</v>
      </c>
      <c r="H258" s="39"/>
      <c r="I258" s="34">
        <v>798.78</v>
      </c>
      <c r="J258" s="75">
        <v>47394.28</v>
      </c>
    </row>
    <row r="259" spans="1:10" x14ac:dyDescent="0.3">
      <c r="A259" s="77" t="s">
        <v>929</v>
      </c>
      <c r="B259" s="38" t="s">
        <v>11</v>
      </c>
      <c r="C259" s="30">
        <v>11014</v>
      </c>
      <c r="D259" s="117"/>
      <c r="E259" s="29" t="s">
        <v>932</v>
      </c>
      <c r="F259" s="29" t="s">
        <v>933</v>
      </c>
      <c r="G259" s="32">
        <v>48101</v>
      </c>
      <c r="I259" s="34">
        <v>4155.04</v>
      </c>
      <c r="J259" s="75">
        <v>50367.519999999997</v>
      </c>
    </row>
    <row r="260" spans="1:10" x14ac:dyDescent="0.3">
      <c r="A260" s="77" t="s">
        <v>929</v>
      </c>
      <c r="B260" s="38" t="s">
        <v>11</v>
      </c>
      <c r="C260" s="30">
        <v>1207</v>
      </c>
      <c r="D260" s="117" t="s">
        <v>934</v>
      </c>
      <c r="E260" s="29" t="s">
        <v>935</v>
      </c>
      <c r="F260" s="29" t="s">
        <v>936</v>
      </c>
      <c r="G260" s="32">
        <v>48980</v>
      </c>
      <c r="I260" s="34">
        <v>375243.76</v>
      </c>
      <c r="J260" s="75">
        <v>375243.76</v>
      </c>
    </row>
    <row r="261" spans="1:10" x14ac:dyDescent="0.3">
      <c r="A261" s="77" t="s">
        <v>929</v>
      </c>
      <c r="B261" s="38" t="s">
        <v>11</v>
      </c>
      <c r="C261" s="30">
        <v>21010</v>
      </c>
      <c r="D261" s="117" t="s">
        <v>937</v>
      </c>
      <c r="E261" s="29" t="s">
        <v>938</v>
      </c>
      <c r="F261" s="29" t="s">
        <v>939</v>
      </c>
      <c r="G261" s="32">
        <v>48980</v>
      </c>
      <c r="I261" s="34">
        <v>406296.2</v>
      </c>
      <c r="J261" s="75">
        <v>406296.2</v>
      </c>
    </row>
    <row r="262" spans="1:10" x14ac:dyDescent="0.3">
      <c r="A262" s="74" t="s">
        <v>940</v>
      </c>
      <c r="B262" s="38" t="s">
        <v>11</v>
      </c>
      <c r="C262" s="30" t="s">
        <v>941</v>
      </c>
      <c r="D262" s="117"/>
      <c r="E262" s="18" t="s">
        <v>942</v>
      </c>
      <c r="F262" s="18" t="s">
        <v>943</v>
      </c>
      <c r="G262" s="32">
        <v>48903</v>
      </c>
      <c r="H262" s="32"/>
      <c r="I262" s="34">
        <v>2204.12</v>
      </c>
      <c r="J262" s="75">
        <v>6612.36</v>
      </c>
    </row>
    <row r="263" spans="1:10" x14ac:dyDescent="0.3">
      <c r="A263" s="70" t="s">
        <v>944</v>
      </c>
      <c r="B263" s="38" t="s">
        <v>11</v>
      </c>
      <c r="C263" s="30" t="s">
        <v>945</v>
      </c>
      <c r="D263" s="117" t="s">
        <v>946</v>
      </c>
      <c r="E263" s="29" t="s">
        <v>947</v>
      </c>
      <c r="F263" s="18" t="s">
        <v>948</v>
      </c>
      <c r="I263" s="31">
        <v>80000</v>
      </c>
      <c r="J263" s="75">
        <v>80000</v>
      </c>
    </row>
    <row r="264" spans="1:10" x14ac:dyDescent="0.3">
      <c r="A264" s="70" t="s">
        <v>944</v>
      </c>
      <c r="B264" s="38" t="s">
        <v>11</v>
      </c>
      <c r="C264" s="30" t="s">
        <v>949</v>
      </c>
      <c r="D264" s="117" t="s">
        <v>950</v>
      </c>
      <c r="E264" s="29" t="s">
        <v>951</v>
      </c>
      <c r="F264" s="18" t="s">
        <v>952</v>
      </c>
      <c r="I264" s="31">
        <v>117391.3</v>
      </c>
      <c r="J264" s="75">
        <v>117391.3</v>
      </c>
    </row>
    <row r="265" spans="1:10" x14ac:dyDescent="0.3">
      <c r="A265" s="70" t="s">
        <v>944</v>
      </c>
      <c r="B265" s="38" t="s">
        <v>11</v>
      </c>
      <c r="C265" s="30" t="s">
        <v>953</v>
      </c>
      <c r="D265" s="117" t="s">
        <v>954</v>
      </c>
      <c r="E265" s="29" t="s">
        <v>955</v>
      </c>
      <c r="F265" s="18" t="s">
        <v>956</v>
      </c>
      <c r="I265" s="31">
        <v>37600</v>
      </c>
      <c r="J265" s="75">
        <v>37600</v>
      </c>
    </row>
    <row r="266" spans="1:10" x14ac:dyDescent="0.3">
      <c r="A266" s="70" t="s">
        <v>944</v>
      </c>
      <c r="B266" s="38" t="s">
        <v>11</v>
      </c>
      <c r="C266" s="30" t="s">
        <v>957</v>
      </c>
      <c r="D266" s="117" t="s">
        <v>385</v>
      </c>
      <c r="E266" s="29" t="s">
        <v>958</v>
      </c>
      <c r="F266" s="18" t="s">
        <v>959</v>
      </c>
      <c r="I266" s="31">
        <v>537.27</v>
      </c>
      <c r="J266" s="75">
        <f>537.27+537.27</f>
        <v>1074.54</v>
      </c>
    </row>
    <row r="267" spans="1:10" x14ac:dyDescent="0.3">
      <c r="A267" s="70" t="s">
        <v>944</v>
      </c>
      <c r="B267" s="38" t="s">
        <v>11</v>
      </c>
      <c r="C267" s="30" t="s">
        <v>960</v>
      </c>
      <c r="D267" s="117"/>
      <c r="E267" s="18" t="s">
        <v>961</v>
      </c>
      <c r="F267" s="18" t="s">
        <v>962</v>
      </c>
      <c r="I267" s="31">
        <v>800</v>
      </c>
      <c r="J267" s="75">
        <v>31200</v>
      </c>
    </row>
    <row r="268" spans="1:10" x14ac:dyDescent="0.3">
      <c r="A268" s="70" t="s">
        <v>944</v>
      </c>
      <c r="B268" s="38" t="s">
        <v>11</v>
      </c>
      <c r="C268" s="30" t="s">
        <v>963</v>
      </c>
      <c r="D268" s="117"/>
      <c r="E268" s="18" t="s">
        <v>942</v>
      </c>
      <c r="F268" s="18" t="s">
        <v>964</v>
      </c>
      <c r="I268" s="31">
        <v>5372.7</v>
      </c>
      <c r="J268" s="75">
        <v>15945.4</v>
      </c>
    </row>
    <row r="269" spans="1:10" x14ac:dyDescent="0.3">
      <c r="A269" s="70" t="s">
        <v>944</v>
      </c>
      <c r="B269" s="38" t="s">
        <v>11</v>
      </c>
      <c r="C269" s="30" t="s">
        <v>965</v>
      </c>
      <c r="D269" s="117" t="s">
        <v>333</v>
      </c>
      <c r="E269" s="29" t="s">
        <v>966</v>
      </c>
      <c r="F269" s="18" t="s">
        <v>967</v>
      </c>
      <c r="I269" s="31">
        <v>125.6</v>
      </c>
      <c r="J269" s="75">
        <v>5714.8</v>
      </c>
    </row>
    <row r="270" spans="1:10" x14ac:dyDescent="0.3">
      <c r="A270" s="73" t="s">
        <v>944</v>
      </c>
      <c r="B270" s="38" t="s">
        <v>11</v>
      </c>
      <c r="C270" s="40" t="s">
        <v>968</v>
      </c>
      <c r="D270" s="117"/>
      <c r="E270" s="42" t="s">
        <v>969</v>
      </c>
      <c r="F270" s="42" t="s">
        <v>962</v>
      </c>
      <c r="G270" s="19"/>
      <c r="H270" s="19"/>
      <c r="I270" s="44">
        <v>5200</v>
      </c>
      <c r="J270" s="78">
        <f>14000+5200+5200+5200+4800+4800</f>
        <v>39200</v>
      </c>
    </row>
    <row r="271" spans="1:10" x14ac:dyDescent="0.3">
      <c r="A271" s="70" t="s">
        <v>944</v>
      </c>
      <c r="B271" s="38" t="s">
        <v>11</v>
      </c>
      <c r="C271" s="30" t="s">
        <v>970</v>
      </c>
      <c r="D271" s="117" t="s">
        <v>333</v>
      </c>
      <c r="E271" s="29" t="s">
        <v>966</v>
      </c>
      <c r="F271" s="18" t="s">
        <v>971</v>
      </c>
      <c r="I271" s="31">
        <v>816.4</v>
      </c>
      <c r="J271" s="75">
        <v>6154.4</v>
      </c>
    </row>
    <row r="272" spans="1:10" x14ac:dyDescent="0.3">
      <c r="A272" s="70" t="s">
        <v>972</v>
      </c>
      <c r="B272" s="38" t="s">
        <v>11</v>
      </c>
      <c r="C272" s="30" t="s">
        <v>973</v>
      </c>
      <c r="D272" s="117" t="s">
        <v>974</v>
      </c>
      <c r="E272" s="18" t="s">
        <v>975</v>
      </c>
      <c r="F272" s="18" t="s">
        <v>976</v>
      </c>
      <c r="G272" s="32" t="s">
        <v>977</v>
      </c>
      <c r="I272" s="34">
        <v>7000</v>
      </c>
      <c r="J272" s="75">
        <v>7000</v>
      </c>
    </row>
    <row r="273" spans="1:10" x14ac:dyDescent="0.3">
      <c r="A273" s="70" t="s">
        <v>972</v>
      </c>
      <c r="B273" s="38" t="s">
        <v>11</v>
      </c>
      <c r="C273" s="30" t="s">
        <v>978</v>
      </c>
      <c r="D273" s="117" t="s">
        <v>979</v>
      </c>
      <c r="E273" s="18" t="s">
        <v>980</v>
      </c>
      <c r="F273" s="18" t="s">
        <v>981</v>
      </c>
      <c r="G273" s="32" t="s">
        <v>982</v>
      </c>
      <c r="I273" s="34">
        <v>6134</v>
      </c>
      <c r="J273" s="75">
        <v>6134</v>
      </c>
    </row>
    <row r="274" spans="1:10" x14ac:dyDescent="0.3">
      <c r="A274" s="70" t="s">
        <v>972</v>
      </c>
      <c r="B274" s="38" t="s">
        <v>11</v>
      </c>
      <c r="C274" s="30" t="s">
        <v>983</v>
      </c>
      <c r="D274" s="117" t="s">
        <v>984</v>
      </c>
      <c r="E274" s="18" t="s">
        <v>985</v>
      </c>
      <c r="F274" s="18" t="s">
        <v>986</v>
      </c>
      <c r="G274" s="32" t="s">
        <v>982</v>
      </c>
      <c r="I274" s="34">
        <v>7000</v>
      </c>
      <c r="J274" s="75">
        <v>7000</v>
      </c>
    </row>
    <row r="275" spans="1:10" x14ac:dyDescent="0.3">
      <c r="A275" s="70" t="s">
        <v>972</v>
      </c>
      <c r="B275" s="38" t="s">
        <v>11</v>
      </c>
      <c r="C275" s="30" t="s">
        <v>987</v>
      </c>
      <c r="D275" s="117" t="s">
        <v>988</v>
      </c>
      <c r="E275" s="18" t="s">
        <v>989</v>
      </c>
      <c r="F275" s="18" t="s">
        <v>990</v>
      </c>
      <c r="G275" s="32" t="s">
        <v>982</v>
      </c>
      <c r="I275" s="34">
        <v>1600</v>
      </c>
      <c r="J275" s="75">
        <v>1600</v>
      </c>
    </row>
    <row r="276" spans="1:10" x14ac:dyDescent="0.3">
      <c r="A276" s="70" t="s">
        <v>972</v>
      </c>
      <c r="B276" s="38" t="s">
        <v>11</v>
      </c>
      <c r="C276" s="30" t="s">
        <v>991</v>
      </c>
      <c r="D276" s="117" t="s">
        <v>992</v>
      </c>
      <c r="E276" s="18" t="s">
        <v>993</v>
      </c>
      <c r="F276" s="18" t="s">
        <v>994</v>
      </c>
      <c r="G276" s="32" t="s">
        <v>982</v>
      </c>
      <c r="I276" s="34">
        <v>12000</v>
      </c>
      <c r="J276" s="75">
        <v>12000</v>
      </c>
    </row>
    <row r="277" spans="1:10" x14ac:dyDescent="0.3">
      <c r="A277" s="70" t="s">
        <v>972</v>
      </c>
      <c r="B277" s="38" t="s">
        <v>11</v>
      </c>
      <c r="C277" s="30" t="s">
        <v>995</v>
      </c>
      <c r="D277" s="117" t="s">
        <v>996</v>
      </c>
      <c r="E277" s="18" t="s">
        <v>997</v>
      </c>
      <c r="F277" s="18" t="s">
        <v>998</v>
      </c>
      <c r="G277" s="32" t="s">
        <v>982</v>
      </c>
      <c r="I277" s="34">
        <v>1200</v>
      </c>
      <c r="J277" s="75">
        <v>1200</v>
      </c>
    </row>
    <row r="278" spans="1:10" x14ac:dyDescent="0.3">
      <c r="A278" s="70" t="s">
        <v>972</v>
      </c>
      <c r="B278" s="38" t="s">
        <v>11</v>
      </c>
      <c r="C278" s="30" t="s">
        <v>999</v>
      </c>
      <c r="D278" s="117" t="s">
        <v>996</v>
      </c>
      <c r="E278" s="18" t="s">
        <v>997</v>
      </c>
      <c r="F278" s="18" t="s">
        <v>1000</v>
      </c>
      <c r="G278" s="32" t="s">
        <v>982</v>
      </c>
      <c r="I278" s="34">
        <v>2500</v>
      </c>
      <c r="J278" s="75">
        <v>2500</v>
      </c>
    </row>
    <row r="279" spans="1:10" x14ac:dyDescent="0.3">
      <c r="A279" s="70" t="s">
        <v>972</v>
      </c>
      <c r="B279" s="38" t="s">
        <v>11</v>
      </c>
      <c r="C279" s="30" t="s">
        <v>1001</v>
      </c>
      <c r="D279" s="117" t="s">
        <v>1002</v>
      </c>
      <c r="E279" s="18" t="s">
        <v>1003</v>
      </c>
      <c r="F279" s="18" t="s">
        <v>1004</v>
      </c>
      <c r="G279" s="32" t="s">
        <v>982</v>
      </c>
      <c r="I279" s="34">
        <v>6000</v>
      </c>
      <c r="J279" s="75">
        <v>6000</v>
      </c>
    </row>
    <row r="280" spans="1:10" x14ac:dyDescent="0.3">
      <c r="A280" s="70" t="s">
        <v>972</v>
      </c>
      <c r="B280" s="38" t="s">
        <v>11</v>
      </c>
      <c r="C280" s="30" t="s">
        <v>1005</v>
      </c>
      <c r="D280" s="117" t="s">
        <v>1002</v>
      </c>
      <c r="E280" s="18" t="s">
        <v>1003</v>
      </c>
      <c r="F280" s="18" t="s">
        <v>1006</v>
      </c>
      <c r="G280" s="32" t="s">
        <v>982</v>
      </c>
      <c r="I280" s="34">
        <v>6000</v>
      </c>
      <c r="J280" s="75">
        <v>6000</v>
      </c>
    </row>
    <row r="281" spans="1:10" x14ac:dyDescent="0.3">
      <c r="A281" s="70" t="s">
        <v>972</v>
      </c>
      <c r="B281" s="38" t="s">
        <v>11</v>
      </c>
      <c r="C281" s="30" t="s">
        <v>1007</v>
      </c>
      <c r="D281" s="117" t="s">
        <v>1008</v>
      </c>
      <c r="E281" s="18" t="s">
        <v>1009</v>
      </c>
      <c r="F281" s="18" t="s">
        <v>1010</v>
      </c>
      <c r="G281" s="32" t="s">
        <v>982</v>
      </c>
      <c r="I281" s="34">
        <v>10000</v>
      </c>
      <c r="J281" s="75">
        <v>10000</v>
      </c>
    </row>
    <row r="282" spans="1:10" x14ac:dyDescent="0.3">
      <c r="A282" s="70" t="s">
        <v>972</v>
      </c>
      <c r="B282" s="38" t="s">
        <v>11</v>
      </c>
      <c r="C282" s="30" t="s">
        <v>1011</v>
      </c>
      <c r="D282" s="117" t="s">
        <v>1012</v>
      </c>
      <c r="E282" s="18" t="s">
        <v>1013</v>
      </c>
      <c r="F282" s="18" t="s">
        <v>1014</v>
      </c>
      <c r="G282" s="32" t="s">
        <v>982</v>
      </c>
      <c r="I282" s="34">
        <v>3590</v>
      </c>
      <c r="J282" s="75">
        <v>3590</v>
      </c>
    </row>
    <row r="283" spans="1:10" x14ac:dyDescent="0.3">
      <c r="A283" s="70" t="s">
        <v>972</v>
      </c>
      <c r="B283" s="38" t="s">
        <v>11</v>
      </c>
      <c r="C283" s="30" t="s">
        <v>1015</v>
      </c>
      <c r="D283" s="117" t="s">
        <v>1016</v>
      </c>
      <c r="E283" s="18" t="s">
        <v>1017</v>
      </c>
      <c r="F283" s="18" t="s">
        <v>1018</v>
      </c>
      <c r="G283" s="32" t="s">
        <v>982</v>
      </c>
      <c r="I283" s="34">
        <v>4700</v>
      </c>
      <c r="J283" s="75">
        <v>4700</v>
      </c>
    </row>
    <row r="284" spans="1:10" x14ac:dyDescent="0.3">
      <c r="A284" s="70" t="s">
        <v>972</v>
      </c>
      <c r="B284" s="38" t="s">
        <v>11</v>
      </c>
      <c r="C284" s="30" t="s">
        <v>1019</v>
      </c>
      <c r="D284" s="117" t="s">
        <v>1020</v>
      </c>
      <c r="E284" s="18" t="s">
        <v>1021</v>
      </c>
      <c r="F284" s="18" t="s">
        <v>1022</v>
      </c>
      <c r="G284" s="32" t="s">
        <v>982</v>
      </c>
      <c r="I284" s="34">
        <v>22400</v>
      </c>
      <c r="J284" s="75">
        <v>22400</v>
      </c>
    </row>
    <row r="285" spans="1:10" x14ac:dyDescent="0.3">
      <c r="A285" s="70" t="s">
        <v>972</v>
      </c>
      <c r="B285" s="38" t="s">
        <v>11</v>
      </c>
      <c r="C285" s="30" t="s">
        <v>1023</v>
      </c>
      <c r="D285" s="117" t="s">
        <v>1024</v>
      </c>
      <c r="E285" s="18" t="s">
        <v>1025</v>
      </c>
      <c r="F285" s="18" t="s">
        <v>1026</v>
      </c>
      <c r="G285" s="32" t="s">
        <v>982</v>
      </c>
      <c r="I285" s="34">
        <v>3000</v>
      </c>
      <c r="J285" s="75">
        <v>3000</v>
      </c>
    </row>
    <row r="286" spans="1:10" x14ac:dyDescent="0.3">
      <c r="A286" s="70" t="s">
        <v>972</v>
      </c>
      <c r="B286" s="38" t="s">
        <v>11</v>
      </c>
      <c r="C286" s="30" t="s">
        <v>1027</v>
      </c>
      <c r="D286" s="117" t="s">
        <v>1028</v>
      </c>
      <c r="E286" s="18" t="s">
        <v>1029</v>
      </c>
      <c r="F286" s="18" t="s">
        <v>1030</v>
      </c>
      <c r="G286" s="32" t="s">
        <v>982</v>
      </c>
      <c r="I286" s="34">
        <v>8000</v>
      </c>
      <c r="J286" s="75">
        <v>8000</v>
      </c>
    </row>
    <row r="287" spans="1:10" x14ac:dyDescent="0.3">
      <c r="A287" s="70" t="s">
        <v>972</v>
      </c>
      <c r="B287" s="38" t="s">
        <v>11</v>
      </c>
      <c r="C287" s="30" t="s">
        <v>1031</v>
      </c>
      <c r="D287" s="117" t="s">
        <v>1032</v>
      </c>
      <c r="E287" s="18" t="s">
        <v>1033</v>
      </c>
      <c r="F287" s="18" t="s">
        <v>1034</v>
      </c>
      <c r="G287" s="32" t="s">
        <v>982</v>
      </c>
      <c r="I287" s="34">
        <v>7000</v>
      </c>
      <c r="J287" s="75">
        <v>7000</v>
      </c>
    </row>
    <row r="288" spans="1:10" x14ac:dyDescent="0.3">
      <c r="A288" s="70" t="s">
        <v>972</v>
      </c>
      <c r="B288" s="38" t="s">
        <v>11</v>
      </c>
      <c r="C288" s="30" t="s">
        <v>1035</v>
      </c>
      <c r="D288" s="117" t="s">
        <v>1036</v>
      </c>
      <c r="E288" s="18" t="s">
        <v>1037</v>
      </c>
      <c r="F288" s="18" t="s">
        <v>1038</v>
      </c>
      <c r="G288" s="32" t="s">
        <v>982</v>
      </c>
      <c r="I288" s="34">
        <v>5000</v>
      </c>
      <c r="J288" s="75">
        <v>5000</v>
      </c>
    </row>
    <row r="289" spans="1:11" ht="15" thickBot="1" x14ac:dyDescent="0.35">
      <c r="A289" s="70" t="s">
        <v>972</v>
      </c>
      <c r="B289" s="38" t="s">
        <v>11</v>
      </c>
      <c r="C289" s="30" t="s">
        <v>1039</v>
      </c>
      <c r="D289" s="117" t="s">
        <v>1040</v>
      </c>
      <c r="E289" s="18" t="s">
        <v>1041</v>
      </c>
      <c r="F289" s="18" t="s">
        <v>1042</v>
      </c>
      <c r="G289" s="32" t="s">
        <v>982</v>
      </c>
      <c r="I289" s="34">
        <v>1200</v>
      </c>
      <c r="J289" s="75">
        <v>1200</v>
      </c>
    </row>
    <row r="290" spans="1:11" ht="15" thickBot="1" x14ac:dyDescent="0.35">
      <c r="A290" s="70" t="s">
        <v>972</v>
      </c>
      <c r="B290" s="38" t="s">
        <v>11</v>
      </c>
      <c r="C290" s="30" t="s">
        <v>1043</v>
      </c>
      <c r="D290" s="117" t="s">
        <v>1044</v>
      </c>
      <c r="E290" s="18" t="s">
        <v>1045</v>
      </c>
      <c r="F290" s="18" t="s">
        <v>1046</v>
      </c>
      <c r="G290" s="32" t="s">
        <v>982</v>
      </c>
      <c r="I290" s="34">
        <v>1200</v>
      </c>
      <c r="J290" s="75">
        <v>1200</v>
      </c>
      <c r="K290" s="49">
        <f>SUM(J6:J290)</f>
        <v>42617036.630000003</v>
      </c>
    </row>
    <row r="291" spans="1:11" x14ac:dyDescent="0.3">
      <c r="A291" s="70" t="s">
        <v>972</v>
      </c>
      <c r="B291" s="38" t="s">
        <v>11</v>
      </c>
      <c r="C291" s="30" t="s">
        <v>1047</v>
      </c>
      <c r="D291" s="117" t="s">
        <v>1048</v>
      </c>
      <c r="E291" s="18" t="s">
        <v>1049</v>
      </c>
      <c r="F291" s="18" t="s">
        <v>1050</v>
      </c>
      <c r="G291" s="32" t="s">
        <v>982</v>
      </c>
      <c r="I291" s="34">
        <v>2132</v>
      </c>
      <c r="J291" s="75">
        <v>2132</v>
      </c>
    </row>
    <row r="292" spans="1:11" x14ac:dyDescent="0.3">
      <c r="A292" s="70" t="s">
        <v>1051</v>
      </c>
      <c r="B292" s="38" t="s">
        <v>11</v>
      </c>
      <c r="C292" s="45" t="s">
        <v>1052</v>
      </c>
      <c r="D292" s="117"/>
      <c r="E292" s="38" t="s">
        <v>1053</v>
      </c>
      <c r="F292" s="38" t="s">
        <v>1054</v>
      </c>
      <c r="G292" s="47" t="s">
        <v>1055</v>
      </c>
      <c r="H292" s="32"/>
      <c r="I292" s="48">
        <v>250</v>
      </c>
      <c r="J292" s="79">
        <v>15238</v>
      </c>
    </row>
    <row r="293" spans="1:11" x14ac:dyDescent="0.3">
      <c r="A293" s="70" t="s">
        <v>1051</v>
      </c>
      <c r="B293" s="38" t="s">
        <v>11</v>
      </c>
      <c r="C293" s="45" t="s">
        <v>1056</v>
      </c>
      <c r="D293" s="117" t="s">
        <v>333</v>
      </c>
      <c r="E293" s="38" t="s">
        <v>1057</v>
      </c>
      <c r="F293" s="38" t="s">
        <v>1058</v>
      </c>
      <c r="G293" s="47" t="s">
        <v>1055</v>
      </c>
      <c r="H293" s="32"/>
      <c r="I293" s="48">
        <v>634.28</v>
      </c>
      <c r="J293" s="79">
        <v>634.28</v>
      </c>
    </row>
    <row r="294" spans="1:11" x14ac:dyDescent="0.3">
      <c r="A294" s="70" t="s">
        <v>10</v>
      </c>
      <c r="B294" s="13" t="s">
        <v>1059</v>
      </c>
      <c r="C294" s="14" t="s">
        <v>1061</v>
      </c>
      <c r="D294" s="117" t="s">
        <v>1062</v>
      </c>
      <c r="E294" s="13" t="s">
        <v>1063</v>
      </c>
      <c r="F294" s="13" t="s">
        <v>1064</v>
      </c>
      <c r="G294" s="16" t="s">
        <v>68</v>
      </c>
      <c r="H294" s="20" t="s">
        <v>45</v>
      </c>
      <c r="I294" s="21">
        <v>3000</v>
      </c>
      <c r="J294" s="72">
        <v>3000</v>
      </c>
    </row>
    <row r="295" spans="1:11" x14ac:dyDescent="0.3">
      <c r="A295" s="70" t="s">
        <v>10</v>
      </c>
      <c r="B295" s="13" t="s">
        <v>1059</v>
      </c>
      <c r="C295" s="14" t="s">
        <v>1065</v>
      </c>
      <c r="D295" s="117" t="s">
        <v>1066</v>
      </c>
      <c r="E295" s="13" t="s">
        <v>1067</v>
      </c>
      <c r="F295" s="13" t="s">
        <v>1068</v>
      </c>
      <c r="G295" s="16" t="s">
        <v>68</v>
      </c>
      <c r="H295" s="20" t="s">
        <v>63</v>
      </c>
      <c r="I295" s="21">
        <v>4000</v>
      </c>
      <c r="J295" s="72">
        <v>4000</v>
      </c>
    </row>
    <row r="296" spans="1:11" x14ac:dyDescent="0.3">
      <c r="A296" s="70" t="s">
        <v>10</v>
      </c>
      <c r="B296" s="13" t="s">
        <v>1059</v>
      </c>
      <c r="C296" s="14" t="s">
        <v>1069</v>
      </c>
      <c r="D296" s="117" t="s">
        <v>1070</v>
      </c>
      <c r="E296" s="13" t="s">
        <v>1071</v>
      </c>
      <c r="F296" s="13" t="s">
        <v>1072</v>
      </c>
      <c r="G296" s="16" t="s">
        <v>68</v>
      </c>
      <c r="H296" s="20" t="s">
        <v>45</v>
      </c>
      <c r="I296" s="21">
        <v>4500</v>
      </c>
      <c r="J296" s="72">
        <v>4500</v>
      </c>
    </row>
    <row r="297" spans="1:11" x14ac:dyDescent="0.3">
      <c r="A297" s="70" t="s">
        <v>10</v>
      </c>
      <c r="B297" s="13" t="s">
        <v>1059</v>
      </c>
      <c r="C297" s="14" t="s">
        <v>1073</v>
      </c>
      <c r="D297" s="117" t="s">
        <v>1074</v>
      </c>
      <c r="E297" s="13" t="s">
        <v>1075</v>
      </c>
      <c r="F297" s="13" t="s">
        <v>1076</v>
      </c>
      <c r="G297" s="16" t="s">
        <v>68</v>
      </c>
      <c r="H297" s="20" t="s">
        <v>17</v>
      </c>
      <c r="I297" s="21">
        <v>6000</v>
      </c>
      <c r="J297" s="72">
        <v>6000</v>
      </c>
    </row>
    <row r="298" spans="1:11" x14ac:dyDescent="0.3">
      <c r="A298" s="70" t="s">
        <v>10</v>
      </c>
      <c r="B298" s="13" t="s">
        <v>1059</v>
      </c>
      <c r="C298" s="14" t="s">
        <v>1077</v>
      </c>
      <c r="D298" s="117" t="s">
        <v>1078</v>
      </c>
      <c r="E298" s="13" t="s">
        <v>1079</v>
      </c>
      <c r="F298" s="13" t="s">
        <v>1080</v>
      </c>
      <c r="G298" s="16" t="s">
        <v>68</v>
      </c>
      <c r="H298" s="20" t="s">
        <v>45</v>
      </c>
      <c r="I298" s="21">
        <v>7500</v>
      </c>
      <c r="J298" s="72">
        <v>7500</v>
      </c>
    </row>
    <row r="299" spans="1:11" x14ac:dyDescent="0.3">
      <c r="A299" s="70" t="s">
        <v>10</v>
      </c>
      <c r="B299" s="13" t="s">
        <v>1059</v>
      </c>
      <c r="C299" s="14" t="s">
        <v>1081</v>
      </c>
      <c r="D299" s="117" t="s">
        <v>1082</v>
      </c>
      <c r="E299" s="13" t="s">
        <v>1083</v>
      </c>
      <c r="F299" s="13" t="s">
        <v>1084</v>
      </c>
      <c r="G299" s="16" t="s">
        <v>68</v>
      </c>
      <c r="H299" s="20" t="s">
        <v>63</v>
      </c>
      <c r="I299" s="21">
        <v>8500</v>
      </c>
      <c r="J299" s="72">
        <v>8500</v>
      </c>
    </row>
    <row r="300" spans="1:11" x14ac:dyDescent="0.3">
      <c r="A300" s="70" t="s">
        <v>10</v>
      </c>
      <c r="B300" s="13" t="s">
        <v>1059</v>
      </c>
      <c r="C300" s="14" t="s">
        <v>1085</v>
      </c>
      <c r="D300" s="117" t="s">
        <v>1086</v>
      </c>
      <c r="E300" s="13" t="s">
        <v>1087</v>
      </c>
      <c r="F300" s="13" t="s">
        <v>1088</v>
      </c>
      <c r="G300" s="16" t="s">
        <v>68</v>
      </c>
      <c r="H300" s="20" t="s">
        <v>22</v>
      </c>
      <c r="I300" s="21">
        <v>12000</v>
      </c>
      <c r="J300" s="72">
        <v>12000</v>
      </c>
    </row>
    <row r="301" spans="1:11" x14ac:dyDescent="0.3">
      <c r="A301" s="70" t="s">
        <v>10</v>
      </c>
      <c r="B301" s="13" t="s">
        <v>1059</v>
      </c>
      <c r="C301" s="14" t="s">
        <v>1089</v>
      </c>
      <c r="D301" s="117" t="s">
        <v>1090</v>
      </c>
      <c r="E301" s="13" t="s">
        <v>1091</v>
      </c>
      <c r="F301" s="13" t="s">
        <v>1092</v>
      </c>
      <c r="G301" s="16" t="s">
        <v>68</v>
      </c>
      <c r="H301" s="20" t="s">
        <v>22</v>
      </c>
      <c r="I301" s="21">
        <v>13500</v>
      </c>
      <c r="J301" s="72">
        <v>13500</v>
      </c>
    </row>
    <row r="302" spans="1:11" x14ac:dyDescent="0.3">
      <c r="A302" s="70" t="s">
        <v>10</v>
      </c>
      <c r="B302" s="13" t="s">
        <v>1059</v>
      </c>
      <c r="C302" s="14" t="s">
        <v>1093</v>
      </c>
      <c r="D302" s="117" t="s">
        <v>1094</v>
      </c>
      <c r="E302" s="13" t="s">
        <v>1095</v>
      </c>
      <c r="F302" s="13" t="s">
        <v>1096</v>
      </c>
      <c r="G302" s="16" t="s">
        <v>68</v>
      </c>
      <c r="H302" s="20" t="s">
        <v>93</v>
      </c>
      <c r="I302" s="21">
        <v>13648</v>
      </c>
      <c r="J302" s="72">
        <v>13648</v>
      </c>
    </row>
    <row r="303" spans="1:11" x14ac:dyDescent="0.3">
      <c r="A303" s="70" t="s">
        <v>10</v>
      </c>
      <c r="B303" s="13" t="s">
        <v>1059</v>
      </c>
      <c r="C303" s="14" t="s">
        <v>1097</v>
      </c>
      <c r="D303" s="117" t="s">
        <v>1098</v>
      </c>
      <c r="E303" s="13" t="s">
        <v>1099</v>
      </c>
      <c r="F303" s="13" t="s">
        <v>1100</v>
      </c>
      <c r="G303" s="16" t="s">
        <v>68</v>
      </c>
      <c r="H303" s="20" t="s">
        <v>45</v>
      </c>
      <c r="I303" s="21">
        <v>15000</v>
      </c>
      <c r="J303" s="72">
        <v>15000</v>
      </c>
    </row>
    <row r="304" spans="1:11" x14ac:dyDescent="0.3">
      <c r="A304" s="70" t="s">
        <v>10</v>
      </c>
      <c r="B304" s="13" t="s">
        <v>1059</v>
      </c>
      <c r="C304" s="14" t="s">
        <v>1101</v>
      </c>
      <c r="D304" s="118" t="s">
        <v>1102</v>
      </c>
      <c r="E304" s="13" t="s">
        <v>1103</v>
      </c>
      <c r="F304" s="13" t="s">
        <v>1104</v>
      </c>
      <c r="G304" s="16" t="s">
        <v>68</v>
      </c>
      <c r="H304" s="20" t="s">
        <v>22</v>
      </c>
      <c r="I304" s="21">
        <v>18600</v>
      </c>
      <c r="J304" s="72">
        <v>18600</v>
      </c>
    </row>
    <row r="305" spans="1:10" x14ac:dyDescent="0.3">
      <c r="A305" s="70" t="s">
        <v>10</v>
      </c>
      <c r="B305" s="13" t="s">
        <v>1059</v>
      </c>
      <c r="C305" s="14" t="s">
        <v>1105</v>
      </c>
      <c r="D305" s="117" t="s">
        <v>1106</v>
      </c>
      <c r="E305" s="13" t="s">
        <v>1107</v>
      </c>
      <c r="F305" s="13" t="s">
        <v>1108</v>
      </c>
      <c r="G305" s="16" t="s">
        <v>68</v>
      </c>
      <c r="H305" s="20" t="s">
        <v>1109</v>
      </c>
      <c r="I305" s="21">
        <v>20000</v>
      </c>
      <c r="J305" s="72">
        <v>20000</v>
      </c>
    </row>
    <row r="306" spans="1:10" x14ac:dyDescent="0.3">
      <c r="A306" s="70" t="s">
        <v>10</v>
      </c>
      <c r="B306" s="13" t="s">
        <v>1059</v>
      </c>
      <c r="C306" s="14" t="s">
        <v>1110</v>
      </c>
      <c r="D306" s="117" t="s">
        <v>1111</v>
      </c>
      <c r="E306" s="13" t="s">
        <v>1112</v>
      </c>
      <c r="F306" s="13" t="s">
        <v>1113</v>
      </c>
      <c r="G306" s="16" t="s">
        <v>68</v>
      </c>
      <c r="H306" s="20" t="s">
        <v>17</v>
      </c>
      <c r="I306" s="21">
        <v>20000</v>
      </c>
      <c r="J306" s="72">
        <v>20000</v>
      </c>
    </row>
    <row r="307" spans="1:10" x14ac:dyDescent="0.3">
      <c r="A307" s="70" t="s">
        <v>10</v>
      </c>
      <c r="B307" s="13" t="s">
        <v>1059</v>
      </c>
      <c r="C307" s="14" t="s">
        <v>1114</v>
      </c>
      <c r="D307" s="117" t="s">
        <v>1115</v>
      </c>
      <c r="E307" s="13" t="s">
        <v>1116</v>
      </c>
      <c r="F307" s="13" t="s">
        <v>1117</v>
      </c>
      <c r="G307" s="16" t="s">
        <v>68</v>
      </c>
      <c r="H307" s="20" t="s">
        <v>93</v>
      </c>
      <c r="I307" s="21">
        <v>23500</v>
      </c>
      <c r="J307" s="72">
        <v>23500</v>
      </c>
    </row>
    <row r="308" spans="1:10" x14ac:dyDescent="0.3">
      <c r="A308" s="70" t="s">
        <v>10</v>
      </c>
      <c r="B308" s="13" t="s">
        <v>1059</v>
      </c>
      <c r="C308" s="14" t="s">
        <v>1118</v>
      </c>
      <c r="D308" s="117" t="s">
        <v>1090</v>
      </c>
      <c r="E308" s="13" t="s">
        <v>1091</v>
      </c>
      <c r="F308" s="13" t="s">
        <v>1119</v>
      </c>
      <c r="G308" s="16" t="s">
        <v>68</v>
      </c>
      <c r="H308" s="20" t="s">
        <v>22</v>
      </c>
      <c r="I308" s="21">
        <v>26000</v>
      </c>
      <c r="J308" s="72">
        <v>26000</v>
      </c>
    </row>
    <row r="309" spans="1:10" x14ac:dyDescent="0.3">
      <c r="A309" s="70" t="s">
        <v>10</v>
      </c>
      <c r="B309" s="13" t="s">
        <v>1059</v>
      </c>
      <c r="C309" s="14" t="s">
        <v>1120</v>
      </c>
      <c r="D309" s="117" t="s">
        <v>1121</v>
      </c>
      <c r="E309" s="13" t="s">
        <v>1122</v>
      </c>
      <c r="F309" s="13" t="s">
        <v>1123</v>
      </c>
      <c r="G309" s="16" t="s">
        <v>16</v>
      </c>
      <c r="H309" s="20" t="s">
        <v>1124</v>
      </c>
      <c r="I309" s="21">
        <v>36000</v>
      </c>
      <c r="J309" s="72">
        <v>36000</v>
      </c>
    </row>
    <row r="310" spans="1:10" x14ac:dyDescent="0.3">
      <c r="A310" s="70" t="s">
        <v>114</v>
      </c>
      <c r="B310" s="13" t="s">
        <v>1059</v>
      </c>
      <c r="C310" s="14" t="s">
        <v>1125</v>
      </c>
      <c r="D310" s="117" t="s">
        <v>1126</v>
      </c>
      <c r="E310" s="13" t="s">
        <v>1127</v>
      </c>
      <c r="F310" s="13" t="s">
        <v>1128</v>
      </c>
      <c r="G310" s="16" t="s">
        <v>16</v>
      </c>
      <c r="H310" s="20" t="s">
        <v>140</v>
      </c>
      <c r="I310" s="21">
        <v>120000</v>
      </c>
      <c r="J310" s="72">
        <v>120000</v>
      </c>
    </row>
    <row r="311" spans="1:10" x14ac:dyDescent="0.3">
      <c r="A311" s="70" t="s">
        <v>114</v>
      </c>
      <c r="B311" s="13" t="s">
        <v>1059</v>
      </c>
      <c r="C311" s="14" t="s">
        <v>1129</v>
      </c>
      <c r="D311" s="117" t="s">
        <v>1130</v>
      </c>
      <c r="E311" s="13" t="s">
        <v>1131</v>
      </c>
      <c r="F311" s="13" t="s">
        <v>1132</v>
      </c>
      <c r="G311" s="16" t="s">
        <v>1133</v>
      </c>
      <c r="H311" s="20" t="s">
        <v>117</v>
      </c>
      <c r="I311" s="21">
        <v>1500</v>
      </c>
      <c r="J311" s="72">
        <v>1500</v>
      </c>
    </row>
    <row r="312" spans="1:10" x14ac:dyDescent="0.3">
      <c r="A312" s="70" t="s">
        <v>114</v>
      </c>
      <c r="B312" s="13" t="s">
        <v>1059</v>
      </c>
      <c r="C312" s="14" t="s">
        <v>1134</v>
      </c>
      <c r="D312" s="117" t="s">
        <v>1135</v>
      </c>
      <c r="E312" s="13" t="s">
        <v>1136</v>
      </c>
      <c r="F312" s="13" t="s">
        <v>1137</v>
      </c>
      <c r="G312" s="16" t="s">
        <v>68</v>
      </c>
      <c r="H312" s="20" t="s">
        <v>1138</v>
      </c>
      <c r="I312" s="21">
        <v>10000</v>
      </c>
      <c r="J312" s="72">
        <v>10000</v>
      </c>
    </row>
    <row r="313" spans="1:10" x14ac:dyDescent="0.3">
      <c r="A313" s="70" t="s">
        <v>342</v>
      </c>
      <c r="B313" s="13" t="s">
        <v>1059</v>
      </c>
      <c r="C313" s="14" t="s">
        <v>1139</v>
      </c>
      <c r="D313" s="117" t="s">
        <v>1140</v>
      </c>
      <c r="E313" s="13" t="s">
        <v>1141</v>
      </c>
      <c r="F313" s="13" t="s">
        <v>1142</v>
      </c>
      <c r="G313" s="16" t="s">
        <v>1143</v>
      </c>
      <c r="H313" s="20" t="s">
        <v>343</v>
      </c>
      <c r="I313" s="21">
        <v>750</v>
      </c>
      <c r="J313" s="72">
        <v>750</v>
      </c>
    </row>
    <row r="314" spans="1:10" x14ac:dyDescent="0.3">
      <c r="A314" s="70" t="s">
        <v>342</v>
      </c>
      <c r="B314" s="13" t="s">
        <v>1059</v>
      </c>
      <c r="C314" s="14" t="s">
        <v>1144</v>
      </c>
      <c r="D314" s="117" t="s">
        <v>1145</v>
      </c>
      <c r="E314" s="13" t="s">
        <v>1146</v>
      </c>
      <c r="F314" s="13" t="s">
        <v>1147</v>
      </c>
      <c r="G314" s="16" t="s">
        <v>1143</v>
      </c>
      <c r="H314" s="20" t="s">
        <v>343</v>
      </c>
      <c r="I314" s="21">
        <v>975.87</v>
      </c>
      <c r="J314" s="72">
        <v>975.87</v>
      </c>
    </row>
    <row r="315" spans="1:10" x14ac:dyDescent="0.3">
      <c r="A315" s="70" t="s">
        <v>342</v>
      </c>
      <c r="B315" s="13" t="s">
        <v>1059</v>
      </c>
      <c r="C315" s="14" t="s">
        <v>1148</v>
      </c>
      <c r="D315" s="117" t="s">
        <v>1149</v>
      </c>
      <c r="E315" s="13" t="s">
        <v>1150</v>
      </c>
      <c r="F315" s="13" t="s">
        <v>1151</v>
      </c>
      <c r="G315" s="16" t="s">
        <v>1143</v>
      </c>
      <c r="H315" s="20" t="s">
        <v>343</v>
      </c>
      <c r="I315" s="21">
        <v>1045</v>
      </c>
      <c r="J315" s="72">
        <v>1045</v>
      </c>
    </row>
    <row r="316" spans="1:10" x14ac:dyDescent="0.3">
      <c r="A316" s="70" t="s">
        <v>342</v>
      </c>
      <c r="B316" s="13" t="s">
        <v>1059</v>
      </c>
      <c r="C316" s="14" t="s">
        <v>1152</v>
      </c>
      <c r="D316" s="117" t="s">
        <v>1153</v>
      </c>
      <c r="E316" s="13" t="s">
        <v>1154</v>
      </c>
      <c r="F316" s="13" t="s">
        <v>1155</v>
      </c>
      <c r="G316" s="16" t="s">
        <v>1156</v>
      </c>
      <c r="H316" s="20" t="s">
        <v>343</v>
      </c>
      <c r="I316" s="21">
        <v>2520</v>
      </c>
      <c r="J316" s="72">
        <v>2520</v>
      </c>
    </row>
    <row r="317" spans="1:10" x14ac:dyDescent="0.3">
      <c r="A317" s="70" t="s">
        <v>342</v>
      </c>
      <c r="B317" s="13" t="s">
        <v>1059</v>
      </c>
      <c r="C317" s="14" t="s">
        <v>1157</v>
      </c>
      <c r="D317" s="117" t="s">
        <v>1158</v>
      </c>
      <c r="E317" s="13" t="s">
        <v>1159</v>
      </c>
      <c r="F317" s="13" t="s">
        <v>1160</v>
      </c>
      <c r="G317" s="16" t="s">
        <v>1156</v>
      </c>
      <c r="H317" s="20" t="s">
        <v>343</v>
      </c>
      <c r="I317" s="21">
        <v>7190</v>
      </c>
      <c r="J317" s="72">
        <v>7190</v>
      </c>
    </row>
    <row r="318" spans="1:10" x14ac:dyDescent="0.3">
      <c r="A318" s="70" t="s">
        <v>342</v>
      </c>
      <c r="B318" s="13" t="s">
        <v>1059</v>
      </c>
      <c r="C318" s="14" t="s">
        <v>1162</v>
      </c>
      <c r="D318" s="117" t="s">
        <v>1163</v>
      </c>
      <c r="E318" s="13" t="s">
        <v>1164</v>
      </c>
      <c r="F318" s="18" t="s">
        <v>1165</v>
      </c>
      <c r="G318" s="16" t="s">
        <v>68</v>
      </c>
      <c r="H318" s="20" t="s">
        <v>1161</v>
      </c>
      <c r="I318" s="21">
        <v>0</v>
      </c>
      <c r="J318" s="72">
        <v>226.25</v>
      </c>
    </row>
    <row r="319" spans="1:10" x14ac:dyDescent="0.3">
      <c r="A319" s="70" t="s">
        <v>342</v>
      </c>
      <c r="B319" s="13" t="s">
        <v>1059</v>
      </c>
      <c r="C319" s="14" t="s">
        <v>1166</v>
      </c>
      <c r="D319" s="117" t="s">
        <v>1167</v>
      </c>
      <c r="E319" s="13" t="s">
        <v>1168</v>
      </c>
      <c r="F319" s="18" t="s">
        <v>1169</v>
      </c>
      <c r="G319" s="16" t="s">
        <v>68</v>
      </c>
      <c r="H319" s="20" t="s">
        <v>1161</v>
      </c>
      <c r="I319" s="21">
        <v>0</v>
      </c>
      <c r="J319" s="72">
        <v>512</v>
      </c>
    </row>
    <row r="320" spans="1:10" x14ac:dyDescent="0.3">
      <c r="A320" s="70" t="s">
        <v>342</v>
      </c>
      <c r="B320" s="13" t="s">
        <v>1059</v>
      </c>
      <c r="C320" s="14" t="s">
        <v>1170</v>
      </c>
      <c r="D320" s="117" t="s">
        <v>1171</v>
      </c>
      <c r="E320" s="13" t="s">
        <v>1172</v>
      </c>
      <c r="F320" s="18" t="s">
        <v>1173</v>
      </c>
      <c r="G320" s="16" t="s">
        <v>68</v>
      </c>
      <c r="H320" s="20" t="s">
        <v>1161</v>
      </c>
      <c r="I320" s="21">
        <v>0</v>
      </c>
      <c r="J320" s="72">
        <v>2320</v>
      </c>
    </row>
    <row r="321" spans="1:11" x14ac:dyDescent="0.3">
      <c r="A321" s="70" t="s">
        <v>342</v>
      </c>
      <c r="B321" s="13" t="s">
        <v>1059</v>
      </c>
      <c r="C321" s="14" t="s">
        <v>1174</v>
      </c>
      <c r="D321" s="117" t="s">
        <v>351</v>
      </c>
      <c r="E321" s="13" t="s">
        <v>352</v>
      </c>
      <c r="F321" s="18" t="s">
        <v>1175</v>
      </c>
      <c r="G321" s="16" t="s">
        <v>68</v>
      </c>
      <c r="H321" s="20" t="s">
        <v>1161</v>
      </c>
      <c r="I321" s="21">
        <v>0</v>
      </c>
      <c r="J321" s="72">
        <v>6815.47</v>
      </c>
    </row>
    <row r="322" spans="1:11" x14ac:dyDescent="0.3">
      <c r="A322" s="70" t="s">
        <v>493</v>
      </c>
      <c r="B322" s="13" t="s">
        <v>1059</v>
      </c>
      <c r="C322" s="14" t="s">
        <v>1176</v>
      </c>
      <c r="D322" s="117" t="s">
        <v>205</v>
      </c>
      <c r="E322" s="13" t="s">
        <v>206</v>
      </c>
      <c r="F322" s="18" t="s">
        <v>1177</v>
      </c>
      <c r="G322" s="16" t="s">
        <v>68</v>
      </c>
      <c r="H322" s="20" t="s">
        <v>22</v>
      </c>
      <c r="I322" s="21">
        <v>11050</v>
      </c>
      <c r="J322" s="72">
        <v>11050</v>
      </c>
    </row>
    <row r="323" spans="1:11" x14ac:dyDescent="0.3">
      <c r="A323" s="70" t="s">
        <v>493</v>
      </c>
      <c r="B323" s="13" t="s">
        <v>1059</v>
      </c>
      <c r="C323" s="14" t="s">
        <v>1179</v>
      </c>
      <c r="D323" s="117" t="s">
        <v>1180</v>
      </c>
      <c r="E323" s="13" t="s">
        <v>1181</v>
      </c>
      <c r="F323" s="18" t="s">
        <v>1182</v>
      </c>
      <c r="G323" s="16" t="s">
        <v>1183</v>
      </c>
      <c r="H323" s="20" t="s">
        <v>526</v>
      </c>
      <c r="I323" s="21">
        <v>10000</v>
      </c>
      <c r="J323" s="72">
        <v>10000</v>
      </c>
    </row>
    <row r="324" spans="1:11" x14ac:dyDescent="0.3">
      <c r="A324" s="70" t="s">
        <v>493</v>
      </c>
      <c r="B324" s="13" t="s">
        <v>1059</v>
      </c>
      <c r="C324" s="14" t="s">
        <v>1184</v>
      </c>
      <c r="D324" s="117" t="s">
        <v>1185</v>
      </c>
      <c r="E324" s="13" t="s">
        <v>1186</v>
      </c>
      <c r="F324" s="18" t="s">
        <v>1187</v>
      </c>
      <c r="G324" s="16" t="s">
        <v>1183</v>
      </c>
      <c r="H324" s="20" t="s">
        <v>526</v>
      </c>
      <c r="I324" s="21">
        <v>10000</v>
      </c>
      <c r="J324" s="72">
        <v>10000</v>
      </c>
    </row>
    <row r="325" spans="1:11" x14ac:dyDescent="0.3">
      <c r="A325" s="70" t="s">
        <v>493</v>
      </c>
      <c r="B325" s="13" t="s">
        <v>1059</v>
      </c>
      <c r="C325" s="14" t="s">
        <v>1188</v>
      </c>
      <c r="D325" s="117" t="s">
        <v>1189</v>
      </c>
      <c r="E325" s="13" t="s">
        <v>1190</v>
      </c>
      <c r="F325" s="18" t="s">
        <v>1191</v>
      </c>
      <c r="G325" s="16" t="s">
        <v>1183</v>
      </c>
      <c r="H325" s="20" t="s">
        <v>526</v>
      </c>
      <c r="I325" s="21">
        <v>10000</v>
      </c>
      <c r="J325" s="72">
        <v>10000</v>
      </c>
    </row>
    <row r="326" spans="1:11" x14ac:dyDescent="0.3">
      <c r="A326" s="70" t="s">
        <v>493</v>
      </c>
      <c r="B326" s="13" t="s">
        <v>1059</v>
      </c>
      <c r="C326" s="14" t="s">
        <v>1192</v>
      </c>
      <c r="D326" s="117" t="s">
        <v>1193</v>
      </c>
      <c r="E326" s="13" t="s">
        <v>1194</v>
      </c>
      <c r="F326" s="18" t="s">
        <v>1195</v>
      </c>
      <c r="G326" s="16" t="s">
        <v>1156</v>
      </c>
      <c r="H326" s="20" t="s">
        <v>1196</v>
      </c>
      <c r="I326" s="21">
        <v>3000</v>
      </c>
      <c r="J326" s="72">
        <v>3000</v>
      </c>
    </row>
    <row r="327" spans="1:11" x14ac:dyDescent="0.3">
      <c r="A327" s="70" t="s">
        <v>493</v>
      </c>
      <c r="B327" s="13" t="s">
        <v>1059</v>
      </c>
      <c r="C327" s="14" t="s">
        <v>1197</v>
      </c>
      <c r="D327" s="117" t="s">
        <v>1198</v>
      </c>
      <c r="E327" s="13" t="s">
        <v>1199</v>
      </c>
      <c r="F327" s="18" t="s">
        <v>1200</v>
      </c>
      <c r="G327" s="16" t="s">
        <v>68</v>
      </c>
      <c r="H327" s="20" t="s">
        <v>521</v>
      </c>
      <c r="I327" s="21">
        <v>7000</v>
      </c>
      <c r="J327" s="72">
        <v>7000</v>
      </c>
    </row>
    <row r="328" spans="1:11" x14ac:dyDescent="0.3">
      <c r="A328" s="70" t="s">
        <v>561</v>
      </c>
      <c r="B328" s="13" t="s">
        <v>1059</v>
      </c>
      <c r="C328" s="14" t="s">
        <v>1201</v>
      </c>
      <c r="D328" s="117" t="s">
        <v>1202</v>
      </c>
      <c r="E328" s="13" t="s">
        <v>1203</v>
      </c>
      <c r="F328" s="18" t="s">
        <v>1204</v>
      </c>
      <c r="G328" s="16" t="s">
        <v>1205</v>
      </c>
      <c r="H328" s="20" t="s">
        <v>563</v>
      </c>
      <c r="I328" s="21">
        <v>195000</v>
      </c>
      <c r="J328" s="72">
        <v>195000</v>
      </c>
    </row>
    <row r="329" spans="1:11" x14ac:dyDescent="0.3">
      <c r="A329" s="74" t="s">
        <v>903</v>
      </c>
      <c r="B329" s="13" t="s">
        <v>1059</v>
      </c>
      <c r="C329" s="30" t="s">
        <v>1206</v>
      </c>
      <c r="D329" s="117" t="s">
        <v>1207</v>
      </c>
      <c r="E329" s="18" t="s">
        <v>1208</v>
      </c>
      <c r="F329" s="18" t="s">
        <v>1209</v>
      </c>
      <c r="G329" s="32">
        <v>48902</v>
      </c>
      <c r="H329" s="51" t="s">
        <v>908</v>
      </c>
      <c r="I329" s="52">
        <v>50781.5</v>
      </c>
      <c r="J329" s="80">
        <v>50781.5</v>
      </c>
    </row>
    <row r="330" spans="1:11" x14ac:dyDescent="0.3">
      <c r="A330" s="74" t="s">
        <v>903</v>
      </c>
      <c r="B330" s="13" t="s">
        <v>1059</v>
      </c>
      <c r="C330" s="30" t="s">
        <v>1210</v>
      </c>
      <c r="D330" s="117" t="s">
        <v>1211</v>
      </c>
      <c r="E330" s="18" t="s">
        <v>1212</v>
      </c>
      <c r="F330" s="18" t="s">
        <v>1209</v>
      </c>
      <c r="G330" s="32">
        <v>48902</v>
      </c>
      <c r="H330" s="51" t="s">
        <v>908</v>
      </c>
      <c r="I330" s="52">
        <v>305740</v>
      </c>
      <c r="J330" s="80">
        <v>305740</v>
      </c>
    </row>
    <row r="331" spans="1:11" x14ac:dyDescent="0.3">
      <c r="A331" s="74" t="s">
        <v>903</v>
      </c>
      <c r="B331" s="13" t="s">
        <v>1059</v>
      </c>
      <c r="C331" s="30" t="s">
        <v>1213</v>
      </c>
      <c r="D331" s="117" t="s">
        <v>1214</v>
      </c>
      <c r="E331" s="18" t="s">
        <v>1215</v>
      </c>
      <c r="F331" s="18" t="s">
        <v>1209</v>
      </c>
      <c r="G331" s="32">
        <v>47000</v>
      </c>
      <c r="H331" s="51" t="s">
        <v>908</v>
      </c>
      <c r="I331" s="52">
        <v>103676.93</v>
      </c>
      <c r="J331" s="80">
        <v>103676.93</v>
      </c>
    </row>
    <row r="332" spans="1:11" x14ac:dyDescent="0.3">
      <c r="A332" s="74" t="s">
        <v>903</v>
      </c>
      <c r="B332" s="13" t="s">
        <v>1059</v>
      </c>
      <c r="C332" s="30" t="s">
        <v>1216</v>
      </c>
      <c r="D332" s="117" t="s">
        <v>1217</v>
      </c>
      <c r="E332" s="18" t="s">
        <v>1218</v>
      </c>
      <c r="F332" s="18" t="s">
        <v>1209</v>
      </c>
      <c r="G332" s="32">
        <v>48902</v>
      </c>
      <c r="H332" s="51" t="s">
        <v>908</v>
      </c>
      <c r="I332" s="52">
        <v>150000</v>
      </c>
      <c r="J332" s="80">
        <v>150000</v>
      </c>
    </row>
    <row r="333" spans="1:11" x14ac:dyDescent="0.3">
      <c r="A333" s="74" t="s">
        <v>903</v>
      </c>
      <c r="B333" s="13" t="s">
        <v>1059</v>
      </c>
      <c r="C333" s="30" t="s">
        <v>1219</v>
      </c>
      <c r="D333" s="117" t="s">
        <v>1220</v>
      </c>
      <c r="E333" s="18" t="s">
        <v>1221</v>
      </c>
      <c r="F333" s="18" t="s">
        <v>1209</v>
      </c>
      <c r="G333" s="32">
        <v>48902</v>
      </c>
      <c r="H333" s="51" t="s">
        <v>908</v>
      </c>
      <c r="I333" s="52">
        <v>300263.65999999997</v>
      </c>
      <c r="J333" s="80">
        <v>300263.65999999997</v>
      </c>
    </row>
    <row r="334" spans="1:11" x14ac:dyDescent="0.3">
      <c r="A334" s="74" t="s">
        <v>903</v>
      </c>
      <c r="B334" s="13" t="s">
        <v>1059</v>
      </c>
      <c r="C334" s="30">
        <v>20150059</v>
      </c>
      <c r="D334" s="117" t="s">
        <v>1222</v>
      </c>
      <c r="E334" s="18" t="s">
        <v>1223</v>
      </c>
      <c r="F334" s="18" t="s">
        <v>1224</v>
      </c>
      <c r="G334" s="32">
        <v>47000</v>
      </c>
      <c r="H334" s="51" t="s">
        <v>908</v>
      </c>
      <c r="I334" s="52">
        <v>90000</v>
      </c>
      <c r="J334" s="80">
        <v>90000</v>
      </c>
    </row>
    <row r="335" spans="1:11" x14ac:dyDescent="0.3">
      <c r="A335" s="74" t="s">
        <v>903</v>
      </c>
      <c r="B335" s="13" t="s">
        <v>1059</v>
      </c>
      <c r="C335" s="30">
        <v>20150067</v>
      </c>
      <c r="D335" s="117" t="s">
        <v>1225</v>
      </c>
      <c r="E335" s="18" t="s">
        <v>1226</v>
      </c>
      <c r="F335" s="18" t="s">
        <v>1227</v>
      </c>
      <c r="G335" s="32">
        <v>48902</v>
      </c>
      <c r="H335" s="51" t="s">
        <v>908</v>
      </c>
      <c r="I335" s="52">
        <v>125000</v>
      </c>
      <c r="J335" s="80">
        <v>125000</v>
      </c>
      <c r="K335" s="53">
        <f>SUM(J291:J335)</f>
        <v>1775118.96</v>
      </c>
    </row>
    <row r="336" spans="1:11" x14ac:dyDescent="0.3">
      <c r="A336" s="74" t="s">
        <v>903</v>
      </c>
      <c r="B336" s="13" t="s">
        <v>1059</v>
      </c>
      <c r="C336" s="30">
        <v>20150068</v>
      </c>
      <c r="D336" s="117" t="s">
        <v>1228</v>
      </c>
      <c r="E336" s="18" t="s">
        <v>1229</v>
      </c>
      <c r="F336" s="18" t="s">
        <v>1230</v>
      </c>
      <c r="G336" s="32">
        <v>48902</v>
      </c>
      <c r="H336" s="51" t="s">
        <v>908</v>
      </c>
      <c r="I336" s="52">
        <v>10000</v>
      </c>
      <c r="J336" s="80">
        <v>10000</v>
      </c>
    </row>
    <row r="337" spans="1:10" x14ac:dyDescent="0.3">
      <c r="A337" s="74" t="s">
        <v>903</v>
      </c>
      <c r="B337" s="13" t="s">
        <v>1059</v>
      </c>
      <c r="C337" s="30">
        <v>20150069</v>
      </c>
      <c r="D337" s="117" t="s">
        <v>1231</v>
      </c>
      <c r="E337" s="18" t="s">
        <v>1232</v>
      </c>
      <c r="F337" s="18" t="s">
        <v>1233</v>
      </c>
      <c r="G337" s="32">
        <v>48902</v>
      </c>
      <c r="H337" s="51" t="s">
        <v>908</v>
      </c>
      <c r="I337" s="52">
        <v>6189.58</v>
      </c>
      <c r="J337" s="80">
        <v>6189.58</v>
      </c>
    </row>
    <row r="338" spans="1:10" x14ac:dyDescent="0.3">
      <c r="A338" s="70" t="s">
        <v>10</v>
      </c>
      <c r="B338" s="13" t="s">
        <v>1234</v>
      </c>
      <c r="C338" s="13" t="s">
        <v>1235</v>
      </c>
      <c r="D338" s="117" t="s">
        <v>1236</v>
      </c>
      <c r="E338" s="13" t="s">
        <v>1237</v>
      </c>
      <c r="F338" s="13" t="s">
        <v>1238</v>
      </c>
      <c r="G338" s="16" t="s">
        <v>68</v>
      </c>
      <c r="H338" s="13" t="s">
        <v>45</v>
      </c>
      <c r="I338" s="21">
        <v>18300</v>
      </c>
      <c r="J338" s="72">
        <v>18300</v>
      </c>
    </row>
    <row r="339" spans="1:10" x14ac:dyDescent="0.3">
      <c r="A339" s="70" t="s">
        <v>10</v>
      </c>
      <c r="B339" s="13" t="s">
        <v>1234</v>
      </c>
      <c r="C339" s="13" t="s">
        <v>1239</v>
      </c>
      <c r="D339" s="117" t="s">
        <v>78</v>
      </c>
      <c r="E339" s="13" t="s">
        <v>79</v>
      </c>
      <c r="F339" s="13" t="s">
        <v>1240</v>
      </c>
      <c r="G339" s="16" t="s">
        <v>717</v>
      </c>
      <c r="H339" s="13" t="s">
        <v>17</v>
      </c>
      <c r="I339" s="21">
        <v>0</v>
      </c>
      <c r="J339" s="72">
        <v>23179.69</v>
      </c>
    </row>
    <row r="340" spans="1:10" x14ac:dyDescent="0.3">
      <c r="A340" s="70" t="s">
        <v>10</v>
      </c>
      <c r="B340" s="13" t="s">
        <v>1234</v>
      </c>
      <c r="C340" s="13" t="s">
        <v>1241</v>
      </c>
      <c r="D340" s="117" t="s">
        <v>1242</v>
      </c>
      <c r="E340" s="13" t="s">
        <v>1243</v>
      </c>
      <c r="F340" s="13" t="s">
        <v>1244</v>
      </c>
      <c r="G340" s="16" t="s">
        <v>717</v>
      </c>
      <c r="H340" s="13" t="s">
        <v>17</v>
      </c>
      <c r="I340" s="21">
        <v>0</v>
      </c>
      <c r="J340" s="72">
        <v>24806.39</v>
      </c>
    </row>
    <row r="341" spans="1:10" x14ac:dyDescent="0.3">
      <c r="A341" s="70" t="s">
        <v>10</v>
      </c>
      <c r="B341" s="13" t="s">
        <v>1234</v>
      </c>
      <c r="C341" s="13" t="s">
        <v>1245</v>
      </c>
      <c r="D341" s="117" t="s">
        <v>1246</v>
      </c>
      <c r="E341" s="13" t="s">
        <v>1247</v>
      </c>
      <c r="F341" s="13" t="s">
        <v>1248</v>
      </c>
      <c r="G341" s="16" t="s">
        <v>717</v>
      </c>
      <c r="H341" s="13" t="s">
        <v>17</v>
      </c>
      <c r="I341" s="21">
        <v>0</v>
      </c>
      <c r="J341" s="72">
        <v>30000</v>
      </c>
    </row>
    <row r="342" spans="1:10" x14ac:dyDescent="0.3">
      <c r="A342" s="70" t="s">
        <v>10</v>
      </c>
      <c r="B342" s="13" t="s">
        <v>1234</v>
      </c>
      <c r="C342" s="13" t="s">
        <v>1249</v>
      </c>
      <c r="D342" s="117" t="s">
        <v>333</v>
      </c>
      <c r="E342" s="13" t="s">
        <v>334</v>
      </c>
      <c r="F342" s="13" t="s">
        <v>1250</v>
      </c>
      <c r="G342" s="16" t="s">
        <v>717</v>
      </c>
      <c r="H342" s="13" t="s">
        <v>17</v>
      </c>
      <c r="I342" s="21">
        <v>0</v>
      </c>
      <c r="J342" s="72">
        <v>34930</v>
      </c>
    </row>
    <row r="343" spans="1:10" x14ac:dyDescent="0.3">
      <c r="A343" s="70" t="s">
        <v>10</v>
      </c>
      <c r="B343" s="13" t="s">
        <v>1234</v>
      </c>
      <c r="C343" s="13" t="s">
        <v>1251</v>
      </c>
      <c r="D343" s="117" t="s">
        <v>1252</v>
      </c>
      <c r="E343" s="13" t="s">
        <v>1253</v>
      </c>
      <c r="F343" s="13" t="s">
        <v>1254</v>
      </c>
      <c r="G343" s="16" t="s">
        <v>717</v>
      </c>
      <c r="H343" s="13" t="s">
        <v>17</v>
      </c>
      <c r="I343" s="21">
        <v>0</v>
      </c>
      <c r="J343" s="72">
        <v>38000</v>
      </c>
    </row>
    <row r="344" spans="1:10" x14ac:dyDescent="0.3">
      <c r="A344" s="70" t="s">
        <v>10</v>
      </c>
      <c r="B344" s="13" t="s">
        <v>1234</v>
      </c>
      <c r="C344" s="13" t="s">
        <v>1255</v>
      </c>
      <c r="D344" s="117" t="s">
        <v>1256</v>
      </c>
      <c r="E344" s="13" t="s">
        <v>1257</v>
      </c>
      <c r="F344" s="13" t="s">
        <v>1258</v>
      </c>
      <c r="G344" s="16" t="s">
        <v>717</v>
      </c>
      <c r="H344" s="13" t="s">
        <v>17</v>
      </c>
      <c r="I344" s="21">
        <v>0</v>
      </c>
      <c r="J344" s="72">
        <v>39200</v>
      </c>
    </row>
    <row r="345" spans="1:10" x14ac:dyDescent="0.3">
      <c r="A345" s="70" t="s">
        <v>10</v>
      </c>
      <c r="B345" s="13" t="s">
        <v>1234</v>
      </c>
      <c r="C345" s="13" t="s">
        <v>1259</v>
      </c>
      <c r="D345" s="117" t="s">
        <v>1260</v>
      </c>
      <c r="E345" s="13" t="s">
        <v>1261</v>
      </c>
      <c r="F345" s="13" t="s">
        <v>1262</v>
      </c>
      <c r="G345" s="16" t="s">
        <v>717</v>
      </c>
      <c r="H345" s="13" t="s">
        <v>17</v>
      </c>
      <c r="I345" s="21">
        <v>0</v>
      </c>
      <c r="J345" s="72">
        <v>39920.800000000003</v>
      </c>
    </row>
    <row r="346" spans="1:10" x14ac:dyDescent="0.3">
      <c r="A346" s="70" t="s">
        <v>10</v>
      </c>
      <c r="B346" s="13" t="s">
        <v>1234</v>
      </c>
      <c r="C346" s="13" t="s">
        <v>1263</v>
      </c>
      <c r="D346" s="117" t="s">
        <v>1264</v>
      </c>
      <c r="E346" s="13" t="s">
        <v>1265</v>
      </c>
      <c r="F346" s="13" t="s">
        <v>1266</v>
      </c>
      <c r="G346" s="16" t="s">
        <v>717</v>
      </c>
      <c r="H346" s="13" t="s">
        <v>17</v>
      </c>
      <c r="I346" s="21">
        <v>0</v>
      </c>
      <c r="J346" s="72">
        <v>40000</v>
      </c>
    </row>
    <row r="347" spans="1:10" x14ac:dyDescent="0.3">
      <c r="A347" s="70" t="s">
        <v>10</v>
      </c>
      <c r="B347" s="13" t="s">
        <v>1234</v>
      </c>
      <c r="C347" s="13" t="s">
        <v>1267</v>
      </c>
      <c r="D347" s="117" t="s">
        <v>1268</v>
      </c>
      <c r="E347" s="13" t="s">
        <v>1269</v>
      </c>
      <c r="F347" s="13" t="s">
        <v>1270</v>
      </c>
      <c r="G347" s="16" t="s">
        <v>717</v>
      </c>
      <c r="H347" s="13" t="s">
        <v>17</v>
      </c>
      <c r="I347" s="21">
        <v>0</v>
      </c>
      <c r="J347" s="72">
        <v>40000</v>
      </c>
    </row>
    <row r="348" spans="1:10" x14ac:dyDescent="0.3">
      <c r="A348" s="70" t="s">
        <v>10</v>
      </c>
      <c r="B348" s="13" t="s">
        <v>1234</v>
      </c>
      <c r="C348" s="13" t="s">
        <v>1271</v>
      </c>
      <c r="D348" s="117" t="s">
        <v>1272</v>
      </c>
      <c r="E348" s="13" t="s">
        <v>1273</v>
      </c>
      <c r="F348" s="13" t="s">
        <v>1274</v>
      </c>
      <c r="G348" s="16" t="s">
        <v>717</v>
      </c>
      <c r="H348" s="13" t="s">
        <v>17</v>
      </c>
      <c r="I348" s="21">
        <v>0</v>
      </c>
      <c r="J348" s="72">
        <v>56741</v>
      </c>
    </row>
    <row r="349" spans="1:10" x14ac:dyDescent="0.3">
      <c r="A349" s="70" t="s">
        <v>10</v>
      </c>
      <c r="B349" s="13" t="s">
        <v>1234</v>
      </c>
      <c r="C349" s="13" t="s">
        <v>1275</v>
      </c>
      <c r="D349" s="117" t="s">
        <v>1276</v>
      </c>
      <c r="E349" s="13" t="s">
        <v>1277</v>
      </c>
      <c r="F349" s="13" t="s">
        <v>1278</v>
      </c>
      <c r="G349" s="16" t="s">
        <v>717</v>
      </c>
      <c r="H349" s="13" t="s">
        <v>17</v>
      </c>
      <c r="I349" s="21">
        <v>0</v>
      </c>
      <c r="J349" s="72">
        <v>73060</v>
      </c>
    </row>
    <row r="350" spans="1:10" x14ac:dyDescent="0.3">
      <c r="A350" s="70" t="s">
        <v>10</v>
      </c>
      <c r="B350" s="13" t="s">
        <v>1234</v>
      </c>
      <c r="C350" s="13" t="s">
        <v>1279</v>
      </c>
      <c r="D350" s="117" t="s">
        <v>1280</v>
      </c>
      <c r="E350" s="13" t="s">
        <v>1281</v>
      </c>
      <c r="F350" s="13" t="s">
        <v>1282</v>
      </c>
      <c r="G350" s="16" t="s">
        <v>717</v>
      </c>
      <c r="H350" s="13" t="s">
        <v>17</v>
      </c>
      <c r="I350" s="21">
        <v>0</v>
      </c>
      <c r="J350" s="72">
        <v>73225</v>
      </c>
    </row>
    <row r="351" spans="1:10" x14ac:dyDescent="0.3">
      <c r="A351" s="70" t="s">
        <v>10</v>
      </c>
      <c r="B351" s="13" t="s">
        <v>1234</v>
      </c>
      <c r="C351" s="13" t="s">
        <v>1283</v>
      </c>
      <c r="D351" s="117" t="s">
        <v>1260</v>
      </c>
      <c r="E351" s="13" t="s">
        <v>1261</v>
      </c>
      <c r="F351" s="13" t="s">
        <v>1284</v>
      </c>
      <c r="G351" s="16" t="s">
        <v>717</v>
      </c>
      <c r="H351" s="13" t="s">
        <v>17</v>
      </c>
      <c r="I351" s="21">
        <v>0</v>
      </c>
      <c r="J351" s="72">
        <v>78000</v>
      </c>
    </row>
    <row r="352" spans="1:10" x14ac:dyDescent="0.3">
      <c r="A352" s="70" t="s">
        <v>10</v>
      </c>
      <c r="B352" s="13" t="s">
        <v>1234</v>
      </c>
      <c r="C352" s="13" t="s">
        <v>1285</v>
      </c>
      <c r="D352" s="117" t="s">
        <v>1286</v>
      </c>
      <c r="E352" s="13" t="s">
        <v>1287</v>
      </c>
      <c r="F352" s="13" t="s">
        <v>1288</v>
      </c>
      <c r="G352" s="16" t="s">
        <v>717</v>
      </c>
      <c r="H352" s="13" t="s">
        <v>17</v>
      </c>
      <c r="I352" s="21">
        <v>0</v>
      </c>
      <c r="J352" s="72">
        <v>79000</v>
      </c>
    </row>
    <row r="353" spans="1:10" x14ac:dyDescent="0.3">
      <c r="A353" s="70" t="s">
        <v>10</v>
      </c>
      <c r="B353" s="13" t="s">
        <v>1234</v>
      </c>
      <c r="C353" s="13" t="s">
        <v>1289</v>
      </c>
      <c r="D353" s="117" t="s">
        <v>1290</v>
      </c>
      <c r="E353" s="13" t="s">
        <v>1291</v>
      </c>
      <c r="F353" s="13" t="s">
        <v>1292</v>
      </c>
      <c r="G353" s="16" t="s">
        <v>717</v>
      </c>
      <c r="H353" s="13" t="s">
        <v>17</v>
      </c>
      <c r="I353" s="21">
        <v>0</v>
      </c>
      <c r="J353" s="72">
        <v>79940</v>
      </c>
    </row>
    <row r="354" spans="1:10" x14ac:dyDescent="0.3">
      <c r="A354" s="70" t="s">
        <v>10</v>
      </c>
      <c r="B354" s="13" t="s">
        <v>1234</v>
      </c>
      <c r="C354" s="13" t="s">
        <v>1293</v>
      </c>
      <c r="D354" s="117" t="s">
        <v>179</v>
      </c>
      <c r="E354" s="13" t="s">
        <v>180</v>
      </c>
      <c r="F354" s="13" t="s">
        <v>1294</v>
      </c>
      <c r="G354" s="16" t="s">
        <v>717</v>
      </c>
      <c r="H354" s="13" t="s">
        <v>17</v>
      </c>
      <c r="I354" s="21">
        <v>0</v>
      </c>
      <c r="J354" s="72">
        <v>79997</v>
      </c>
    </row>
    <row r="355" spans="1:10" x14ac:dyDescent="0.3">
      <c r="A355" s="70" t="s">
        <v>10</v>
      </c>
      <c r="B355" s="13" t="s">
        <v>1234</v>
      </c>
      <c r="C355" s="13" t="s">
        <v>1295</v>
      </c>
      <c r="D355" s="117" t="s">
        <v>137</v>
      </c>
      <c r="E355" s="13" t="s">
        <v>138</v>
      </c>
      <c r="F355" s="13" t="s">
        <v>1296</v>
      </c>
      <c r="G355" s="16" t="s">
        <v>717</v>
      </c>
      <c r="H355" s="13" t="s">
        <v>17</v>
      </c>
      <c r="I355" s="21">
        <v>0</v>
      </c>
      <c r="J355" s="72">
        <v>80000</v>
      </c>
    </row>
    <row r="356" spans="1:10" x14ac:dyDescent="0.3">
      <c r="A356" s="70" t="s">
        <v>10</v>
      </c>
      <c r="B356" s="13" t="s">
        <v>1234</v>
      </c>
      <c r="C356" s="13" t="s">
        <v>1297</v>
      </c>
      <c r="D356" s="117" t="s">
        <v>1298</v>
      </c>
      <c r="E356" s="13" t="s">
        <v>1299</v>
      </c>
      <c r="F356" s="13" t="s">
        <v>1300</v>
      </c>
      <c r="G356" s="16" t="s">
        <v>717</v>
      </c>
      <c r="H356" s="13" t="s">
        <v>17</v>
      </c>
      <c r="I356" s="21">
        <v>0</v>
      </c>
      <c r="J356" s="72">
        <v>80000</v>
      </c>
    </row>
    <row r="357" spans="1:10" x14ac:dyDescent="0.3">
      <c r="A357" s="70" t="s">
        <v>10</v>
      </c>
      <c r="B357" s="13" t="s">
        <v>1234</v>
      </c>
      <c r="C357" s="13" t="s">
        <v>1301</v>
      </c>
      <c r="D357" s="117" t="s">
        <v>1302</v>
      </c>
      <c r="E357" s="13" t="s">
        <v>1303</v>
      </c>
      <c r="F357" s="13" t="s">
        <v>1304</v>
      </c>
      <c r="G357" s="16" t="s">
        <v>717</v>
      </c>
      <c r="H357" s="13" t="s">
        <v>17</v>
      </c>
      <c r="I357" s="21">
        <v>0</v>
      </c>
      <c r="J357" s="72">
        <v>80000</v>
      </c>
    </row>
    <row r="358" spans="1:10" x14ac:dyDescent="0.3">
      <c r="A358" s="70" t="s">
        <v>10</v>
      </c>
      <c r="B358" s="13" t="s">
        <v>1234</v>
      </c>
      <c r="C358" s="13" t="s">
        <v>1305</v>
      </c>
      <c r="D358" s="117" t="s">
        <v>1306</v>
      </c>
      <c r="E358" s="13" t="s">
        <v>1307</v>
      </c>
      <c r="F358" s="13" t="s">
        <v>1308</v>
      </c>
      <c r="G358" s="16" t="s">
        <v>717</v>
      </c>
      <c r="H358" s="13" t="s">
        <v>17</v>
      </c>
      <c r="I358" s="21">
        <v>0</v>
      </c>
      <c r="J358" s="72">
        <v>80000</v>
      </c>
    </row>
    <row r="359" spans="1:10" x14ac:dyDescent="0.3">
      <c r="A359" s="70" t="s">
        <v>10</v>
      </c>
      <c r="B359" s="13" t="s">
        <v>1234</v>
      </c>
      <c r="C359" s="13" t="s">
        <v>1309</v>
      </c>
      <c r="D359" s="117" t="s">
        <v>1310</v>
      </c>
      <c r="E359" s="13" t="s">
        <v>1311</v>
      </c>
      <c r="F359" s="13" t="s">
        <v>1312</v>
      </c>
      <c r="G359" s="16" t="s">
        <v>717</v>
      </c>
      <c r="H359" s="13" t="s">
        <v>17</v>
      </c>
      <c r="I359" s="21">
        <v>0</v>
      </c>
      <c r="J359" s="72">
        <v>80000</v>
      </c>
    </row>
    <row r="360" spans="1:10" x14ac:dyDescent="0.3">
      <c r="A360" s="70" t="s">
        <v>10</v>
      </c>
      <c r="B360" s="13" t="s">
        <v>1234</v>
      </c>
      <c r="C360" s="13" t="s">
        <v>1313</v>
      </c>
      <c r="D360" s="117" t="s">
        <v>1314</v>
      </c>
      <c r="E360" s="13" t="s">
        <v>1315</v>
      </c>
      <c r="F360" s="13" t="s">
        <v>1316</v>
      </c>
      <c r="G360" s="16" t="s">
        <v>717</v>
      </c>
      <c r="H360" s="13" t="s">
        <v>17</v>
      </c>
      <c r="I360" s="21">
        <v>0</v>
      </c>
      <c r="J360" s="72">
        <v>80000</v>
      </c>
    </row>
    <row r="361" spans="1:10" x14ac:dyDescent="0.3">
      <c r="A361" s="70" t="s">
        <v>114</v>
      </c>
      <c r="B361" s="13" t="s">
        <v>1234</v>
      </c>
      <c r="C361" s="13" t="s">
        <v>1318</v>
      </c>
      <c r="D361" s="117" t="s">
        <v>1319</v>
      </c>
      <c r="E361" s="13" t="s">
        <v>1320</v>
      </c>
      <c r="F361" s="18" t="s">
        <v>1321</v>
      </c>
      <c r="G361" s="16" t="s">
        <v>1317</v>
      </c>
      <c r="H361" s="13" t="s">
        <v>135</v>
      </c>
      <c r="I361" s="21">
        <v>33096.07</v>
      </c>
      <c r="J361" s="72">
        <v>33096.07</v>
      </c>
    </row>
    <row r="362" spans="1:10" x14ac:dyDescent="0.3">
      <c r="A362" s="70" t="s">
        <v>114</v>
      </c>
      <c r="B362" s="13" t="s">
        <v>1234</v>
      </c>
      <c r="C362" s="13"/>
      <c r="D362" s="117"/>
      <c r="E362" s="13" t="s">
        <v>1322</v>
      </c>
      <c r="F362" s="18" t="s">
        <v>1323</v>
      </c>
      <c r="H362" s="13"/>
      <c r="I362" s="21"/>
      <c r="J362" s="72">
        <v>598890</v>
      </c>
    </row>
    <row r="363" spans="1:10" x14ac:dyDescent="0.3">
      <c r="A363" s="70" t="s">
        <v>342</v>
      </c>
      <c r="B363" s="13" t="s">
        <v>1234</v>
      </c>
      <c r="C363" s="13" t="s">
        <v>1324</v>
      </c>
      <c r="D363" s="117" t="s">
        <v>1325</v>
      </c>
      <c r="E363" s="13" t="s">
        <v>1326</v>
      </c>
      <c r="F363" s="18" t="s">
        <v>1327</v>
      </c>
      <c r="G363" s="16" t="s">
        <v>68</v>
      </c>
      <c r="H363" s="13" t="s">
        <v>482</v>
      </c>
      <c r="I363" s="21">
        <v>0</v>
      </c>
      <c r="J363" s="72">
        <v>100</v>
      </c>
    </row>
    <row r="364" spans="1:10" x14ac:dyDescent="0.3">
      <c r="A364" s="70" t="s">
        <v>342</v>
      </c>
      <c r="B364" s="13" t="s">
        <v>1234</v>
      </c>
      <c r="C364" s="13" t="s">
        <v>1328</v>
      </c>
      <c r="D364" s="117" t="s">
        <v>1329</v>
      </c>
      <c r="E364" s="13" t="s">
        <v>1330</v>
      </c>
      <c r="F364" s="18" t="s">
        <v>1327</v>
      </c>
      <c r="G364" s="16" t="s">
        <v>68</v>
      </c>
      <c r="H364" s="13" t="s">
        <v>482</v>
      </c>
      <c r="I364" s="21">
        <v>0</v>
      </c>
      <c r="J364" s="72">
        <v>200</v>
      </c>
    </row>
    <row r="365" spans="1:10" x14ac:dyDescent="0.3">
      <c r="A365" s="70" t="s">
        <v>342</v>
      </c>
      <c r="B365" s="13" t="s">
        <v>1234</v>
      </c>
      <c r="C365" s="13" t="s">
        <v>1331</v>
      </c>
      <c r="D365" s="117" t="s">
        <v>1332</v>
      </c>
      <c r="E365" s="13" t="s">
        <v>1333</v>
      </c>
      <c r="F365" s="18" t="s">
        <v>1327</v>
      </c>
      <c r="G365" s="16" t="s">
        <v>68</v>
      </c>
      <c r="H365" s="13" t="s">
        <v>482</v>
      </c>
      <c r="I365" s="21">
        <v>0</v>
      </c>
      <c r="J365" s="72">
        <v>200</v>
      </c>
    </row>
    <row r="366" spans="1:10" x14ac:dyDescent="0.3">
      <c r="A366" s="70" t="s">
        <v>342</v>
      </c>
      <c r="B366" s="13" t="s">
        <v>1234</v>
      </c>
      <c r="C366" s="13" t="s">
        <v>1334</v>
      </c>
      <c r="D366" s="117" t="s">
        <v>1335</v>
      </c>
      <c r="E366" s="13" t="s">
        <v>1336</v>
      </c>
      <c r="F366" s="18" t="s">
        <v>1337</v>
      </c>
      <c r="G366" s="16" t="s">
        <v>68</v>
      </c>
      <c r="H366" s="13" t="s">
        <v>482</v>
      </c>
      <c r="I366" s="21">
        <v>0</v>
      </c>
      <c r="J366" s="72">
        <v>200</v>
      </c>
    </row>
    <row r="367" spans="1:10" x14ac:dyDescent="0.3">
      <c r="A367" s="70" t="s">
        <v>342</v>
      </c>
      <c r="B367" s="13" t="s">
        <v>1234</v>
      </c>
      <c r="C367" s="13" t="s">
        <v>1338</v>
      </c>
      <c r="D367" s="117" t="s">
        <v>1339</v>
      </c>
      <c r="E367" s="13" t="s">
        <v>1340</v>
      </c>
      <c r="F367" s="18" t="s">
        <v>1337</v>
      </c>
      <c r="G367" s="16" t="s">
        <v>68</v>
      </c>
      <c r="H367" s="13" t="s">
        <v>482</v>
      </c>
      <c r="I367" s="21">
        <v>0</v>
      </c>
      <c r="J367" s="72">
        <v>200</v>
      </c>
    </row>
    <row r="368" spans="1:10" x14ac:dyDescent="0.3">
      <c r="A368" s="70" t="s">
        <v>342</v>
      </c>
      <c r="B368" s="13" t="s">
        <v>1234</v>
      </c>
      <c r="C368" s="13" t="s">
        <v>1341</v>
      </c>
      <c r="D368" s="117" t="s">
        <v>1342</v>
      </c>
      <c r="E368" s="13" t="s">
        <v>1343</v>
      </c>
      <c r="F368" s="18" t="s">
        <v>1327</v>
      </c>
      <c r="G368" s="16" t="s">
        <v>68</v>
      </c>
      <c r="H368" s="13" t="s">
        <v>482</v>
      </c>
      <c r="I368" s="21">
        <v>0</v>
      </c>
      <c r="J368" s="72">
        <v>200</v>
      </c>
    </row>
    <row r="369" spans="1:10" x14ac:dyDescent="0.3">
      <c r="A369" s="70" t="s">
        <v>342</v>
      </c>
      <c r="B369" s="13" t="s">
        <v>1234</v>
      </c>
      <c r="C369" s="13" t="s">
        <v>1344</v>
      </c>
      <c r="D369" s="117" t="s">
        <v>1345</v>
      </c>
      <c r="E369" s="13" t="s">
        <v>1346</v>
      </c>
      <c r="F369" s="18" t="s">
        <v>1327</v>
      </c>
      <c r="G369" s="16" t="s">
        <v>68</v>
      </c>
      <c r="H369" s="13" t="s">
        <v>482</v>
      </c>
      <c r="I369" s="21">
        <v>0</v>
      </c>
      <c r="J369" s="72">
        <v>200</v>
      </c>
    </row>
    <row r="370" spans="1:10" x14ac:dyDescent="0.3">
      <c r="A370" s="70" t="s">
        <v>342</v>
      </c>
      <c r="B370" s="13" t="s">
        <v>1234</v>
      </c>
      <c r="C370" s="13" t="s">
        <v>1347</v>
      </c>
      <c r="D370" s="117" t="s">
        <v>1348</v>
      </c>
      <c r="E370" s="13" t="s">
        <v>1349</v>
      </c>
      <c r="F370" s="18" t="s">
        <v>1337</v>
      </c>
      <c r="G370" s="16" t="s">
        <v>68</v>
      </c>
      <c r="H370" s="13" t="s">
        <v>482</v>
      </c>
      <c r="I370" s="21">
        <v>0</v>
      </c>
      <c r="J370" s="72">
        <v>200</v>
      </c>
    </row>
    <row r="371" spans="1:10" x14ac:dyDescent="0.3">
      <c r="A371" s="70" t="s">
        <v>342</v>
      </c>
      <c r="B371" s="13" t="s">
        <v>1234</v>
      </c>
      <c r="C371" s="13" t="s">
        <v>1350</v>
      </c>
      <c r="D371" s="117" t="s">
        <v>1351</v>
      </c>
      <c r="E371" s="13" t="s">
        <v>1352</v>
      </c>
      <c r="F371" s="18" t="s">
        <v>1337</v>
      </c>
      <c r="G371" s="16" t="s">
        <v>68</v>
      </c>
      <c r="H371" s="13" t="s">
        <v>482</v>
      </c>
      <c r="I371" s="21">
        <v>0</v>
      </c>
      <c r="J371" s="72">
        <v>200</v>
      </c>
    </row>
    <row r="372" spans="1:10" x14ac:dyDescent="0.3">
      <c r="A372" s="70" t="s">
        <v>342</v>
      </c>
      <c r="B372" s="13" t="s">
        <v>1234</v>
      </c>
      <c r="C372" s="13" t="s">
        <v>1353</v>
      </c>
      <c r="D372" s="117" t="s">
        <v>1354</v>
      </c>
      <c r="E372" s="13" t="s">
        <v>1355</v>
      </c>
      <c r="F372" s="18" t="s">
        <v>1327</v>
      </c>
      <c r="G372" s="16" t="s">
        <v>68</v>
      </c>
      <c r="H372" s="13" t="s">
        <v>482</v>
      </c>
      <c r="I372" s="21">
        <v>0</v>
      </c>
      <c r="J372" s="72">
        <v>200</v>
      </c>
    </row>
    <row r="373" spans="1:10" x14ac:dyDescent="0.3">
      <c r="A373" s="70" t="s">
        <v>342</v>
      </c>
      <c r="B373" s="13" t="s">
        <v>1234</v>
      </c>
      <c r="C373" s="13" t="s">
        <v>1356</v>
      </c>
      <c r="D373" s="117" t="s">
        <v>1357</v>
      </c>
      <c r="E373" s="13" t="s">
        <v>1358</v>
      </c>
      <c r="F373" s="18" t="s">
        <v>1327</v>
      </c>
      <c r="G373" s="16" t="s">
        <v>68</v>
      </c>
      <c r="H373" s="13" t="s">
        <v>482</v>
      </c>
      <c r="I373" s="21">
        <v>0</v>
      </c>
      <c r="J373" s="72">
        <v>200</v>
      </c>
    </row>
    <row r="374" spans="1:10" x14ac:dyDescent="0.3">
      <c r="A374" s="70" t="s">
        <v>342</v>
      </c>
      <c r="B374" s="13" t="s">
        <v>1234</v>
      </c>
      <c r="C374" s="13" t="s">
        <v>1359</v>
      </c>
      <c r="D374" s="117" t="s">
        <v>1360</v>
      </c>
      <c r="E374" s="13" t="s">
        <v>1361</v>
      </c>
      <c r="F374" s="18" t="s">
        <v>1327</v>
      </c>
      <c r="G374" s="16" t="s">
        <v>68</v>
      </c>
      <c r="H374" s="13" t="s">
        <v>482</v>
      </c>
      <c r="I374" s="21">
        <v>0</v>
      </c>
      <c r="J374" s="72">
        <v>300</v>
      </c>
    </row>
    <row r="375" spans="1:10" x14ac:dyDescent="0.3">
      <c r="A375" s="70" t="s">
        <v>342</v>
      </c>
      <c r="B375" s="13" t="s">
        <v>1234</v>
      </c>
      <c r="C375" s="13" t="s">
        <v>1362</v>
      </c>
      <c r="D375" s="117" t="s">
        <v>1363</v>
      </c>
      <c r="E375" s="13" t="s">
        <v>1364</v>
      </c>
      <c r="F375" s="18" t="s">
        <v>1327</v>
      </c>
      <c r="G375" s="16" t="s">
        <v>68</v>
      </c>
      <c r="H375" s="13" t="s">
        <v>482</v>
      </c>
      <c r="I375" s="21">
        <v>0</v>
      </c>
      <c r="J375" s="72">
        <v>300</v>
      </c>
    </row>
    <row r="376" spans="1:10" x14ac:dyDescent="0.3">
      <c r="A376" s="70" t="s">
        <v>342</v>
      </c>
      <c r="B376" s="13" t="s">
        <v>1234</v>
      </c>
      <c r="C376" s="13" t="s">
        <v>1365</v>
      </c>
      <c r="D376" s="117" t="s">
        <v>1366</v>
      </c>
      <c r="E376" s="13" t="s">
        <v>1367</v>
      </c>
      <c r="F376" s="18" t="s">
        <v>1337</v>
      </c>
      <c r="G376" s="16" t="s">
        <v>68</v>
      </c>
      <c r="H376" s="13" t="s">
        <v>482</v>
      </c>
      <c r="I376" s="21">
        <v>0</v>
      </c>
      <c r="J376" s="72">
        <v>300</v>
      </c>
    </row>
    <row r="377" spans="1:10" x14ac:dyDescent="0.3">
      <c r="A377" s="70" t="s">
        <v>342</v>
      </c>
      <c r="B377" s="13" t="s">
        <v>1234</v>
      </c>
      <c r="C377" s="13" t="s">
        <v>1368</v>
      </c>
      <c r="D377" s="117" t="s">
        <v>1369</v>
      </c>
      <c r="E377" s="13" t="s">
        <v>1370</v>
      </c>
      <c r="F377" s="18" t="s">
        <v>1327</v>
      </c>
      <c r="G377" s="16" t="s">
        <v>68</v>
      </c>
      <c r="H377" s="13" t="s">
        <v>482</v>
      </c>
      <c r="I377" s="21">
        <v>0</v>
      </c>
      <c r="J377" s="72">
        <v>300</v>
      </c>
    </row>
    <row r="378" spans="1:10" x14ac:dyDescent="0.3">
      <c r="A378" s="70" t="s">
        <v>342</v>
      </c>
      <c r="B378" s="13" t="s">
        <v>1234</v>
      </c>
      <c r="C378" s="13" t="s">
        <v>1371</v>
      </c>
      <c r="D378" s="117" t="s">
        <v>1372</v>
      </c>
      <c r="E378" s="13" t="s">
        <v>1373</v>
      </c>
      <c r="F378" s="18" t="s">
        <v>1337</v>
      </c>
      <c r="G378" s="16" t="s">
        <v>68</v>
      </c>
      <c r="H378" s="13" t="s">
        <v>482</v>
      </c>
      <c r="I378" s="21">
        <v>0</v>
      </c>
      <c r="J378" s="72">
        <v>300</v>
      </c>
    </row>
    <row r="379" spans="1:10" x14ac:dyDescent="0.3">
      <c r="A379" s="70" t="s">
        <v>342</v>
      </c>
      <c r="B379" s="13" t="s">
        <v>1234</v>
      </c>
      <c r="C379" s="13" t="s">
        <v>1374</v>
      </c>
      <c r="D379" s="117" t="s">
        <v>1375</v>
      </c>
      <c r="E379" s="13" t="s">
        <v>1376</v>
      </c>
      <c r="F379" s="18" t="s">
        <v>1337</v>
      </c>
      <c r="G379" s="16" t="s">
        <v>68</v>
      </c>
      <c r="H379" s="13" t="s">
        <v>482</v>
      </c>
      <c r="I379" s="21">
        <v>0</v>
      </c>
      <c r="J379" s="72">
        <v>300</v>
      </c>
    </row>
    <row r="380" spans="1:10" x14ac:dyDescent="0.3">
      <c r="A380" s="70" t="s">
        <v>342</v>
      </c>
      <c r="B380" s="13" t="s">
        <v>1234</v>
      </c>
      <c r="C380" s="13" t="s">
        <v>1377</v>
      </c>
      <c r="D380" s="117" t="s">
        <v>1378</v>
      </c>
      <c r="E380" s="13" t="s">
        <v>1379</v>
      </c>
      <c r="F380" s="18" t="s">
        <v>1337</v>
      </c>
      <c r="G380" s="16" t="s">
        <v>68</v>
      </c>
      <c r="H380" s="13" t="s">
        <v>482</v>
      </c>
      <c r="I380" s="21">
        <v>0</v>
      </c>
      <c r="J380" s="72">
        <v>300</v>
      </c>
    </row>
    <row r="381" spans="1:10" x14ac:dyDescent="0.3">
      <c r="A381" s="70" t="s">
        <v>342</v>
      </c>
      <c r="B381" s="13" t="s">
        <v>1234</v>
      </c>
      <c r="C381" s="13" t="s">
        <v>1380</v>
      </c>
      <c r="D381" s="117" t="s">
        <v>1381</v>
      </c>
      <c r="E381" s="13" t="s">
        <v>1382</v>
      </c>
      <c r="F381" s="18" t="s">
        <v>1337</v>
      </c>
      <c r="G381" s="16" t="s">
        <v>68</v>
      </c>
      <c r="H381" s="13" t="s">
        <v>482</v>
      </c>
      <c r="I381" s="21">
        <v>0</v>
      </c>
      <c r="J381" s="72">
        <v>400</v>
      </c>
    </row>
    <row r="382" spans="1:10" x14ac:dyDescent="0.3">
      <c r="A382" s="70" t="s">
        <v>342</v>
      </c>
      <c r="B382" s="13" t="s">
        <v>1234</v>
      </c>
      <c r="C382" s="13" t="s">
        <v>1383</v>
      </c>
      <c r="D382" s="117" t="s">
        <v>1384</v>
      </c>
      <c r="E382" s="13" t="s">
        <v>1385</v>
      </c>
      <c r="F382" s="18" t="s">
        <v>1337</v>
      </c>
      <c r="G382" s="16" t="s">
        <v>68</v>
      </c>
      <c r="H382" s="13" t="s">
        <v>482</v>
      </c>
      <c r="I382" s="21">
        <v>0</v>
      </c>
      <c r="J382" s="72">
        <v>400</v>
      </c>
    </row>
    <row r="383" spans="1:10" x14ac:dyDescent="0.3">
      <c r="A383" s="70" t="s">
        <v>342</v>
      </c>
      <c r="B383" s="13" t="s">
        <v>1234</v>
      </c>
      <c r="C383" s="13" t="s">
        <v>1386</v>
      </c>
      <c r="D383" s="117" t="s">
        <v>1387</v>
      </c>
      <c r="E383" s="13" t="s">
        <v>1388</v>
      </c>
      <c r="F383" s="18" t="s">
        <v>1337</v>
      </c>
      <c r="G383" s="16" t="s">
        <v>68</v>
      </c>
      <c r="H383" s="13" t="s">
        <v>482</v>
      </c>
      <c r="I383" s="21">
        <v>0</v>
      </c>
      <c r="J383" s="72">
        <v>400</v>
      </c>
    </row>
    <row r="384" spans="1:10" x14ac:dyDescent="0.3">
      <c r="A384" s="70" t="s">
        <v>342</v>
      </c>
      <c r="B384" s="13" t="s">
        <v>1234</v>
      </c>
      <c r="C384" s="13" t="s">
        <v>1389</v>
      </c>
      <c r="D384" s="117" t="s">
        <v>1390</v>
      </c>
      <c r="E384" s="13" t="s">
        <v>1391</v>
      </c>
      <c r="F384" s="18" t="s">
        <v>1337</v>
      </c>
      <c r="G384" s="16" t="s">
        <v>68</v>
      </c>
      <c r="H384" s="13" t="s">
        <v>482</v>
      </c>
      <c r="I384" s="21">
        <v>0</v>
      </c>
      <c r="J384" s="72">
        <v>400</v>
      </c>
    </row>
    <row r="385" spans="1:10" x14ac:dyDescent="0.3">
      <c r="A385" s="70" t="s">
        <v>342</v>
      </c>
      <c r="B385" s="13" t="s">
        <v>1234</v>
      </c>
      <c r="C385" s="13" t="s">
        <v>1392</v>
      </c>
      <c r="D385" s="117" t="s">
        <v>1393</v>
      </c>
      <c r="E385" s="13" t="s">
        <v>1394</v>
      </c>
      <c r="F385" s="18" t="s">
        <v>1337</v>
      </c>
      <c r="G385" s="16" t="s">
        <v>68</v>
      </c>
      <c r="H385" s="13" t="s">
        <v>482</v>
      </c>
      <c r="I385" s="21">
        <v>0</v>
      </c>
      <c r="J385" s="72">
        <v>400</v>
      </c>
    </row>
    <row r="386" spans="1:10" x14ac:dyDescent="0.3">
      <c r="A386" s="70" t="s">
        <v>342</v>
      </c>
      <c r="B386" s="13" t="s">
        <v>1234</v>
      </c>
      <c r="C386" s="13" t="s">
        <v>1395</v>
      </c>
      <c r="D386" s="117" t="s">
        <v>1396</v>
      </c>
      <c r="E386" s="13" t="s">
        <v>1397</v>
      </c>
      <c r="F386" s="18" t="s">
        <v>1337</v>
      </c>
      <c r="G386" s="16" t="s">
        <v>68</v>
      </c>
      <c r="H386" s="13" t="s">
        <v>482</v>
      </c>
      <c r="I386" s="21">
        <v>0</v>
      </c>
      <c r="J386" s="72">
        <v>400</v>
      </c>
    </row>
    <row r="387" spans="1:10" x14ac:dyDescent="0.3">
      <c r="A387" s="70" t="s">
        <v>342</v>
      </c>
      <c r="B387" s="13" t="s">
        <v>1234</v>
      </c>
      <c r="C387" s="13" t="s">
        <v>1398</v>
      </c>
      <c r="D387" s="117" t="s">
        <v>1399</v>
      </c>
      <c r="E387" s="13" t="s">
        <v>1400</v>
      </c>
      <c r="F387" s="18" t="s">
        <v>1337</v>
      </c>
      <c r="G387" s="16" t="s">
        <v>68</v>
      </c>
      <c r="H387" s="13" t="s">
        <v>482</v>
      </c>
      <c r="I387" s="21">
        <v>0</v>
      </c>
      <c r="J387" s="72">
        <v>400</v>
      </c>
    </row>
    <row r="388" spans="1:10" x14ac:dyDescent="0.3">
      <c r="A388" s="70" t="s">
        <v>342</v>
      </c>
      <c r="B388" s="13" t="s">
        <v>1234</v>
      </c>
      <c r="C388" s="13" t="s">
        <v>1401</v>
      </c>
      <c r="D388" s="117" t="s">
        <v>1402</v>
      </c>
      <c r="E388" s="13" t="s">
        <v>1403</v>
      </c>
      <c r="F388" s="18" t="s">
        <v>1327</v>
      </c>
      <c r="G388" s="16" t="s">
        <v>68</v>
      </c>
      <c r="H388" s="13" t="s">
        <v>482</v>
      </c>
      <c r="I388" s="21">
        <v>0</v>
      </c>
      <c r="J388" s="72">
        <v>400</v>
      </c>
    </row>
    <row r="389" spans="1:10" x14ac:dyDescent="0.3">
      <c r="A389" s="70" t="s">
        <v>342</v>
      </c>
      <c r="B389" s="13" t="s">
        <v>1234</v>
      </c>
      <c r="C389" s="13" t="s">
        <v>1404</v>
      </c>
      <c r="D389" s="117" t="s">
        <v>1405</v>
      </c>
      <c r="E389" s="13" t="s">
        <v>1406</v>
      </c>
      <c r="F389" s="18" t="s">
        <v>1337</v>
      </c>
      <c r="G389" s="16" t="s">
        <v>68</v>
      </c>
      <c r="H389" s="13" t="s">
        <v>482</v>
      </c>
      <c r="I389" s="21">
        <v>0</v>
      </c>
      <c r="J389" s="72">
        <v>400</v>
      </c>
    </row>
    <row r="390" spans="1:10" x14ac:dyDescent="0.3">
      <c r="A390" s="70" t="s">
        <v>342</v>
      </c>
      <c r="B390" s="13" t="s">
        <v>1234</v>
      </c>
      <c r="C390" s="13" t="s">
        <v>1407</v>
      </c>
      <c r="D390" s="117" t="s">
        <v>1408</v>
      </c>
      <c r="E390" s="13" t="s">
        <v>1409</v>
      </c>
      <c r="F390" s="18" t="s">
        <v>1327</v>
      </c>
      <c r="G390" s="16" t="s">
        <v>68</v>
      </c>
      <c r="H390" s="13" t="s">
        <v>482</v>
      </c>
      <c r="I390" s="21">
        <v>0</v>
      </c>
      <c r="J390" s="72">
        <v>400</v>
      </c>
    </row>
    <row r="391" spans="1:10" x14ac:dyDescent="0.3">
      <c r="A391" s="70" t="s">
        <v>342</v>
      </c>
      <c r="B391" s="13" t="s">
        <v>1234</v>
      </c>
      <c r="C391" s="13" t="s">
        <v>1410</v>
      </c>
      <c r="D391" s="117" t="s">
        <v>1411</v>
      </c>
      <c r="E391" s="13" t="s">
        <v>1412</v>
      </c>
      <c r="F391" s="18" t="s">
        <v>1337</v>
      </c>
      <c r="G391" s="16" t="s">
        <v>68</v>
      </c>
      <c r="H391" s="13" t="s">
        <v>482</v>
      </c>
      <c r="I391" s="21">
        <v>0</v>
      </c>
      <c r="J391" s="72">
        <v>400</v>
      </c>
    </row>
    <row r="392" spans="1:10" x14ac:dyDescent="0.3">
      <c r="A392" s="70" t="s">
        <v>342</v>
      </c>
      <c r="B392" s="13" t="s">
        <v>1234</v>
      </c>
      <c r="C392" s="13" t="s">
        <v>1413</v>
      </c>
      <c r="D392" s="117" t="s">
        <v>1414</v>
      </c>
      <c r="E392" s="13" t="s">
        <v>1415</v>
      </c>
      <c r="F392" s="18" t="s">
        <v>1337</v>
      </c>
      <c r="G392" s="16" t="s">
        <v>68</v>
      </c>
      <c r="H392" s="13" t="s">
        <v>482</v>
      </c>
      <c r="I392" s="21">
        <v>0</v>
      </c>
      <c r="J392" s="72">
        <v>400</v>
      </c>
    </row>
    <row r="393" spans="1:10" x14ac:dyDescent="0.3">
      <c r="A393" s="70" t="s">
        <v>342</v>
      </c>
      <c r="B393" s="13" t="s">
        <v>1234</v>
      </c>
      <c r="C393" s="13" t="s">
        <v>1416</v>
      </c>
      <c r="D393" s="117" t="s">
        <v>1417</v>
      </c>
      <c r="E393" s="13" t="s">
        <v>1418</v>
      </c>
      <c r="F393" s="18" t="s">
        <v>1337</v>
      </c>
      <c r="G393" s="16" t="s">
        <v>68</v>
      </c>
      <c r="H393" s="13" t="s">
        <v>482</v>
      </c>
      <c r="I393" s="21">
        <v>0</v>
      </c>
      <c r="J393" s="72">
        <v>400</v>
      </c>
    </row>
    <row r="394" spans="1:10" x14ac:dyDescent="0.3">
      <c r="A394" s="70" t="s">
        <v>342</v>
      </c>
      <c r="B394" s="13" t="s">
        <v>1234</v>
      </c>
      <c r="C394" s="13" t="s">
        <v>1419</v>
      </c>
      <c r="D394" s="117" t="s">
        <v>1420</v>
      </c>
      <c r="E394" s="13" t="s">
        <v>1421</v>
      </c>
      <c r="F394" s="18" t="s">
        <v>1327</v>
      </c>
      <c r="G394" s="16" t="s">
        <v>68</v>
      </c>
      <c r="H394" s="13" t="s">
        <v>482</v>
      </c>
      <c r="I394" s="21">
        <v>0</v>
      </c>
      <c r="J394" s="72">
        <v>400</v>
      </c>
    </row>
    <row r="395" spans="1:10" x14ac:dyDescent="0.3">
      <c r="A395" s="70" t="s">
        <v>342</v>
      </c>
      <c r="B395" s="13" t="s">
        <v>1234</v>
      </c>
      <c r="C395" s="13" t="s">
        <v>1422</v>
      </c>
      <c r="D395" s="117" t="s">
        <v>1423</v>
      </c>
      <c r="E395" s="13" t="s">
        <v>1424</v>
      </c>
      <c r="F395" s="18" t="s">
        <v>1337</v>
      </c>
      <c r="G395" s="16" t="s">
        <v>68</v>
      </c>
      <c r="H395" s="13" t="s">
        <v>482</v>
      </c>
      <c r="I395" s="21">
        <v>0</v>
      </c>
      <c r="J395" s="72">
        <v>400</v>
      </c>
    </row>
    <row r="396" spans="1:10" x14ac:dyDescent="0.3">
      <c r="A396" s="70" t="s">
        <v>342</v>
      </c>
      <c r="B396" s="13" t="s">
        <v>1234</v>
      </c>
      <c r="C396" s="13" t="s">
        <v>1425</v>
      </c>
      <c r="D396" s="117" t="s">
        <v>1426</v>
      </c>
      <c r="E396" s="13" t="s">
        <v>1427</v>
      </c>
      <c r="F396" s="18" t="s">
        <v>1327</v>
      </c>
      <c r="G396" s="16" t="s">
        <v>68</v>
      </c>
      <c r="H396" s="13" t="s">
        <v>482</v>
      </c>
      <c r="I396" s="21">
        <v>0</v>
      </c>
      <c r="J396" s="72">
        <v>400</v>
      </c>
    </row>
    <row r="397" spans="1:10" x14ac:dyDescent="0.3">
      <c r="A397" s="70" t="s">
        <v>342</v>
      </c>
      <c r="B397" s="13" t="s">
        <v>1234</v>
      </c>
      <c r="C397" s="13" t="s">
        <v>1428</v>
      </c>
      <c r="D397" s="117" t="s">
        <v>1429</v>
      </c>
      <c r="E397" s="13" t="s">
        <v>1430</v>
      </c>
      <c r="F397" s="18" t="s">
        <v>1327</v>
      </c>
      <c r="G397" s="16" t="s">
        <v>68</v>
      </c>
      <c r="H397" s="13" t="s">
        <v>482</v>
      </c>
      <c r="I397" s="21">
        <v>0</v>
      </c>
      <c r="J397" s="72">
        <v>400</v>
      </c>
    </row>
    <row r="398" spans="1:10" x14ac:dyDescent="0.3">
      <c r="A398" s="70" t="s">
        <v>342</v>
      </c>
      <c r="B398" s="13" t="s">
        <v>1234</v>
      </c>
      <c r="C398" s="13" t="s">
        <v>1431</v>
      </c>
      <c r="D398" s="117" t="s">
        <v>1432</v>
      </c>
      <c r="E398" s="13" t="s">
        <v>1433</v>
      </c>
      <c r="F398" s="18" t="s">
        <v>1327</v>
      </c>
      <c r="G398" s="16" t="s">
        <v>68</v>
      </c>
      <c r="H398" s="13" t="s">
        <v>482</v>
      </c>
      <c r="I398" s="21">
        <v>0</v>
      </c>
      <c r="J398" s="72">
        <v>400</v>
      </c>
    </row>
    <row r="399" spans="1:10" x14ac:dyDescent="0.3">
      <c r="A399" s="70" t="s">
        <v>342</v>
      </c>
      <c r="B399" s="13" t="s">
        <v>1234</v>
      </c>
      <c r="C399" s="13" t="s">
        <v>1434</v>
      </c>
      <c r="D399" s="117" t="s">
        <v>1435</v>
      </c>
      <c r="E399" s="13" t="s">
        <v>1436</v>
      </c>
      <c r="F399" s="18" t="s">
        <v>1337</v>
      </c>
      <c r="G399" s="16" t="s">
        <v>68</v>
      </c>
      <c r="H399" s="13" t="s">
        <v>482</v>
      </c>
      <c r="I399" s="21">
        <v>0</v>
      </c>
      <c r="J399" s="72">
        <v>400</v>
      </c>
    </row>
    <row r="400" spans="1:10" x14ac:dyDescent="0.3">
      <c r="A400" s="70" t="s">
        <v>342</v>
      </c>
      <c r="B400" s="13" t="s">
        <v>1234</v>
      </c>
      <c r="C400" s="13" t="s">
        <v>1437</v>
      </c>
      <c r="D400" s="117" t="s">
        <v>1438</v>
      </c>
      <c r="E400" s="13" t="s">
        <v>1439</v>
      </c>
      <c r="F400" s="18" t="s">
        <v>1337</v>
      </c>
      <c r="G400" s="16" t="s">
        <v>68</v>
      </c>
      <c r="H400" s="13" t="s">
        <v>482</v>
      </c>
      <c r="I400" s="21">
        <v>0</v>
      </c>
      <c r="J400" s="72">
        <v>400</v>
      </c>
    </row>
    <row r="401" spans="1:10" x14ac:dyDescent="0.3">
      <c r="A401" s="70" t="s">
        <v>342</v>
      </c>
      <c r="B401" s="13" t="s">
        <v>1234</v>
      </c>
      <c r="C401" s="13" t="s">
        <v>1440</v>
      </c>
      <c r="D401" s="117" t="s">
        <v>1441</v>
      </c>
      <c r="E401" s="13" t="s">
        <v>1442</v>
      </c>
      <c r="F401" s="18" t="s">
        <v>1327</v>
      </c>
      <c r="G401" s="16" t="s">
        <v>68</v>
      </c>
      <c r="H401" s="13" t="s">
        <v>482</v>
      </c>
      <c r="I401" s="21">
        <v>0</v>
      </c>
      <c r="J401" s="72">
        <v>400</v>
      </c>
    </row>
    <row r="402" spans="1:10" x14ac:dyDescent="0.3">
      <c r="A402" s="70" t="s">
        <v>342</v>
      </c>
      <c r="B402" s="13" t="s">
        <v>1234</v>
      </c>
      <c r="C402" s="13" t="s">
        <v>1443</v>
      </c>
      <c r="D402" s="117" t="s">
        <v>1444</v>
      </c>
      <c r="E402" s="13" t="s">
        <v>1445</v>
      </c>
      <c r="F402" s="18" t="s">
        <v>1337</v>
      </c>
      <c r="G402" s="16" t="s">
        <v>68</v>
      </c>
      <c r="H402" s="13" t="s">
        <v>482</v>
      </c>
      <c r="I402" s="21">
        <v>0</v>
      </c>
      <c r="J402" s="72">
        <v>400</v>
      </c>
    </row>
    <row r="403" spans="1:10" x14ac:dyDescent="0.3">
      <c r="A403" s="70" t="s">
        <v>342</v>
      </c>
      <c r="B403" s="13" t="s">
        <v>1234</v>
      </c>
      <c r="C403" s="13" t="s">
        <v>1446</v>
      </c>
      <c r="D403" s="117" t="s">
        <v>1447</v>
      </c>
      <c r="E403" s="13" t="s">
        <v>1448</v>
      </c>
      <c r="F403" s="18" t="s">
        <v>1337</v>
      </c>
      <c r="G403" s="16" t="s">
        <v>68</v>
      </c>
      <c r="H403" s="13" t="s">
        <v>482</v>
      </c>
      <c r="I403" s="21">
        <v>0</v>
      </c>
      <c r="J403" s="72">
        <v>400</v>
      </c>
    </row>
    <row r="404" spans="1:10" x14ac:dyDescent="0.3">
      <c r="A404" s="70" t="s">
        <v>342</v>
      </c>
      <c r="B404" s="13" t="s">
        <v>1234</v>
      </c>
      <c r="C404" s="13" t="s">
        <v>1449</v>
      </c>
      <c r="D404" s="117" t="s">
        <v>1450</v>
      </c>
      <c r="E404" s="13" t="s">
        <v>1451</v>
      </c>
      <c r="F404" s="18" t="s">
        <v>1337</v>
      </c>
      <c r="G404" s="16" t="s">
        <v>68</v>
      </c>
      <c r="H404" s="13" t="s">
        <v>482</v>
      </c>
      <c r="I404" s="21">
        <v>0</v>
      </c>
      <c r="J404" s="72">
        <v>400</v>
      </c>
    </row>
    <row r="405" spans="1:10" x14ac:dyDescent="0.3">
      <c r="A405" s="70" t="s">
        <v>342</v>
      </c>
      <c r="B405" s="13" t="s">
        <v>1234</v>
      </c>
      <c r="C405" s="13" t="s">
        <v>1452</v>
      </c>
      <c r="D405" s="117" t="s">
        <v>1453</v>
      </c>
      <c r="E405" s="13" t="s">
        <v>1454</v>
      </c>
      <c r="F405" s="18" t="s">
        <v>1327</v>
      </c>
      <c r="G405" s="16" t="s">
        <v>68</v>
      </c>
      <c r="H405" s="13" t="s">
        <v>482</v>
      </c>
      <c r="I405" s="21">
        <v>0</v>
      </c>
      <c r="J405" s="72">
        <v>400</v>
      </c>
    </row>
    <row r="406" spans="1:10" x14ac:dyDescent="0.3">
      <c r="A406" s="70" t="s">
        <v>342</v>
      </c>
      <c r="B406" s="13" t="s">
        <v>1234</v>
      </c>
      <c r="C406" s="13" t="s">
        <v>1455</v>
      </c>
      <c r="D406" s="117" t="s">
        <v>1456</v>
      </c>
      <c r="E406" s="13" t="s">
        <v>1457</v>
      </c>
      <c r="F406" s="18" t="s">
        <v>1337</v>
      </c>
      <c r="G406" s="16" t="s">
        <v>68</v>
      </c>
      <c r="H406" s="13" t="s">
        <v>482</v>
      </c>
      <c r="I406" s="21">
        <v>0</v>
      </c>
      <c r="J406" s="72">
        <v>400</v>
      </c>
    </row>
    <row r="407" spans="1:10" x14ac:dyDescent="0.3">
      <c r="A407" s="70" t="s">
        <v>342</v>
      </c>
      <c r="B407" s="13" t="s">
        <v>1234</v>
      </c>
      <c r="C407" s="13" t="s">
        <v>1458</v>
      </c>
      <c r="D407" s="117" t="s">
        <v>1459</v>
      </c>
      <c r="E407" s="13" t="s">
        <v>1460</v>
      </c>
      <c r="F407" s="18" t="s">
        <v>1327</v>
      </c>
      <c r="G407" s="16" t="s">
        <v>68</v>
      </c>
      <c r="H407" s="13" t="s">
        <v>482</v>
      </c>
      <c r="I407" s="21">
        <v>0</v>
      </c>
      <c r="J407" s="72">
        <v>400</v>
      </c>
    </row>
    <row r="408" spans="1:10" x14ac:dyDescent="0.3">
      <c r="A408" s="70" t="s">
        <v>342</v>
      </c>
      <c r="B408" s="13" t="s">
        <v>1234</v>
      </c>
      <c r="C408" s="13" t="s">
        <v>1462</v>
      </c>
      <c r="D408" s="117" t="s">
        <v>1463</v>
      </c>
      <c r="E408" s="13" t="s">
        <v>1464</v>
      </c>
      <c r="F408" s="18" t="s">
        <v>1337</v>
      </c>
      <c r="G408" s="16" t="s">
        <v>68</v>
      </c>
      <c r="H408" s="13" t="s">
        <v>482</v>
      </c>
      <c r="I408" s="21">
        <v>0</v>
      </c>
      <c r="J408" s="72">
        <v>400</v>
      </c>
    </row>
    <row r="409" spans="1:10" x14ac:dyDescent="0.3">
      <c r="A409" s="70" t="s">
        <v>342</v>
      </c>
      <c r="B409" s="13" t="s">
        <v>1234</v>
      </c>
      <c r="C409" s="13" t="s">
        <v>1465</v>
      </c>
      <c r="D409" s="117" t="s">
        <v>1466</v>
      </c>
      <c r="E409" s="13" t="s">
        <v>1467</v>
      </c>
      <c r="F409" s="18" t="s">
        <v>1337</v>
      </c>
      <c r="G409" s="16" t="s">
        <v>68</v>
      </c>
      <c r="H409" s="13" t="s">
        <v>482</v>
      </c>
      <c r="I409" s="21">
        <v>0</v>
      </c>
      <c r="J409" s="72">
        <v>400</v>
      </c>
    </row>
    <row r="410" spans="1:10" x14ac:dyDescent="0.3">
      <c r="A410" s="70" t="s">
        <v>342</v>
      </c>
      <c r="B410" s="13" t="s">
        <v>1234</v>
      </c>
      <c r="C410" s="13" t="s">
        <v>1468</v>
      </c>
      <c r="D410" s="117" t="s">
        <v>1469</v>
      </c>
      <c r="E410" s="13" t="s">
        <v>1470</v>
      </c>
      <c r="F410" s="18" t="s">
        <v>1337</v>
      </c>
      <c r="G410" s="16" t="s">
        <v>68</v>
      </c>
      <c r="H410" s="13" t="s">
        <v>482</v>
      </c>
      <c r="I410" s="21">
        <v>0</v>
      </c>
      <c r="J410" s="72">
        <v>400</v>
      </c>
    </row>
    <row r="411" spans="1:10" x14ac:dyDescent="0.3">
      <c r="A411" s="70" t="s">
        <v>342</v>
      </c>
      <c r="B411" s="13" t="s">
        <v>1234</v>
      </c>
      <c r="C411" s="13" t="s">
        <v>1471</v>
      </c>
      <c r="D411" s="117" t="s">
        <v>1472</v>
      </c>
      <c r="E411" s="13" t="s">
        <v>1473</v>
      </c>
      <c r="F411" s="18" t="s">
        <v>1337</v>
      </c>
      <c r="G411" s="16" t="s">
        <v>68</v>
      </c>
      <c r="H411" s="13" t="s">
        <v>482</v>
      </c>
      <c r="I411" s="21">
        <v>0</v>
      </c>
      <c r="J411" s="72">
        <v>400</v>
      </c>
    </row>
    <row r="412" spans="1:10" x14ac:dyDescent="0.3">
      <c r="A412" s="70" t="s">
        <v>342</v>
      </c>
      <c r="B412" s="13" t="s">
        <v>1234</v>
      </c>
      <c r="C412" s="13" t="s">
        <v>1474</v>
      </c>
      <c r="D412" s="117" t="s">
        <v>1475</v>
      </c>
      <c r="E412" s="13" t="s">
        <v>1476</v>
      </c>
      <c r="F412" s="18" t="s">
        <v>1337</v>
      </c>
      <c r="G412" s="16" t="s">
        <v>68</v>
      </c>
      <c r="H412" s="13" t="s">
        <v>482</v>
      </c>
      <c r="I412" s="21">
        <v>0</v>
      </c>
      <c r="J412" s="72">
        <v>400</v>
      </c>
    </row>
    <row r="413" spans="1:10" x14ac:dyDescent="0.3">
      <c r="A413" s="70" t="s">
        <v>342</v>
      </c>
      <c r="B413" s="13" t="s">
        <v>1234</v>
      </c>
      <c r="C413" s="13" t="s">
        <v>1477</v>
      </c>
      <c r="D413" s="117" t="s">
        <v>1478</v>
      </c>
      <c r="E413" s="13" t="s">
        <v>1479</v>
      </c>
      <c r="F413" s="18" t="s">
        <v>1327</v>
      </c>
      <c r="G413" s="16" t="s">
        <v>68</v>
      </c>
      <c r="H413" s="13" t="s">
        <v>482</v>
      </c>
      <c r="I413" s="21">
        <v>0</v>
      </c>
      <c r="J413" s="72">
        <v>400</v>
      </c>
    </row>
    <row r="414" spans="1:10" x14ac:dyDescent="0.3">
      <c r="A414" s="70" t="s">
        <v>342</v>
      </c>
      <c r="B414" s="13" t="s">
        <v>1234</v>
      </c>
      <c r="C414" s="13" t="s">
        <v>1480</v>
      </c>
      <c r="D414" s="117" t="s">
        <v>1481</v>
      </c>
      <c r="E414" s="13" t="s">
        <v>1482</v>
      </c>
      <c r="F414" s="18" t="s">
        <v>1327</v>
      </c>
      <c r="G414" s="16" t="s">
        <v>68</v>
      </c>
      <c r="H414" s="13" t="s">
        <v>482</v>
      </c>
      <c r="I414" s="21">
        <v>0</v>
      </c>
      <c r="J414" s="72">
        <v>400</v>
      </c>
    </row>
    <row r="415" spans="1:10" x14ac:dyDescent="0.3">
      <c r="A415" s="70" t="s">
        <v>342</v>
      </c>
      <c r="B415" s="13" t="s">
        <v>1234</v>
      </c>
      <c r="C415" s="13" t="s">
        <v>1483</v>
      </c>
      <c r="D415" s="117" t="s">
        <v>1484</v>
      </c>
      <c r="E415" s="13" t="s">
        <v>1485</v>
      </c>
      <c r="F415" s="18" t="s">
        <v>1337</v>
      </c>
      <c r="G415" s="16" t="s">
        <v>68</v>
      </c>
      <c r="H415" s="13" t="s">
        <v>482</v>
      </c>
      <c r="I415" s="21">
        <v>0</v>
      </c>
      <c r="J415" s="72">
        <v>400</v>
      </c>
    </row>
    <row r="416" spans="1:10" x14ac:dyDescent="0.3">
      <c r="A416" s="70" t="s">
        <v>342</v>
      </c>
      <c r="B416" s="13" t="s">
        <v>1234</v>
      </c>
      <c r="C416" s="13" t="s">
        <v>1486</v>
      </c>
      <c r="D416" s="117" t="s">
        <v>1487</v>
      </c>
      <c r="E416" s="13" t="s">
        <v>1488</v>
      </c>
      <c r="F416" s="18" t="s">
        <v>1327</v>
      </c>
      <c r="G416" s="16" t="s">
        <v>68</v>
      </c>
      <c r="H416" s="13" t="s">
        <v>482</v>
      </c>
      <c r="I416" s="21">
        <v>0</v>
      </c>
      <c r="J416" s="72">
        <v>400</v>
      </c>
    </row>
    <row r="417" spans="1:10" x14ac:dyDescent="0.3">
      <c r="A417" s="70" t="s">
        <v>342</v>
      </c>
      <c r="B417" s="13" t="s">
        <v>1234</v>
      </c>
      <c r="C417" s="13" t="s">
        <v>1489</v>
      </c>
      <c r="D417" s="117" t="s">
        <v>1490</v>
      </c>
      <c r="E417" s="13" t="s">
        <v>1491</v>
      </c>
      <c r="F417" s="18" t="s">
        <v>1337</v>
      </c>
      <c r="G417" s="16" t="s">
        <v>68</v>
      </c>
      <c r="H417" s="13" t="s">
        <v>482</v>
      </c>
      <c r="I417" s="21">
        <v>0</v>
      </c>
      <c r="J417" s="72">
        <v>400</v>
      </c>
    </row>
    <row r="418" spans="1:10" x14ac:dyDescent="0.3">
      <c r="A418" s="70" t="s">
        <v>342</v>
      </c>
      <c r="B418" s="13" t="s">
        <v>1234</v>
      </c>
      <c r="C418" s="13" t="s">
        <v>1492</v>
      </c>
      <c r="D418" s="117" t="s">
        <v>1493</v>
      </c>
      <c r="E418" s="13" t="s">
        <v>1494</v>
      </c>
      <c r="F418" s="18" t="s">
        <v>1337</v>
      </c>
      <c r="G418" s="16" t="s">
        <v>68</v>
      </c>
      <c r="H418" s="13" t="s">
        <v>482</v>
      </c>
      <c r="I418" s="21">
        <v>0</v>
      </c>
      <c r="J418" s="72">
        <v>400</v>
      </c>
    </row>
    <row r="419" spans="1:10" x14ac:dyDescent="0.3">
      <c r="A419" s="70" t="s">
        <v>342</v>
      </c>
      <c r="B419" s="13" t="s">
        <v>1234</v>
      </c>
      <c r="C419" s="13" t="s">
        <v>1495</v>
      </c>
      <c r="D419" s="117" t="s">
        <v>1496</v>
      </c>
      <c r="E419" s="13" t="s">
        <v>1497</v>
      </c>
      <c r="F419" s="18" t="s">
        <v>1327</v>
      </c>
      <c r="G419" s="16" t="s">
        <v>68</v>
      </c>
      <c r="H419" s="13" t="s">
        <v>482</v>
      </c>
      <c r="I419" s="21">
        <v>0</v>
      </c>
      <c r="J419" s="72">
        <v>400</v>
      </c>
    </row>
    <row r="420" spans="1:10" x14ac:dyDescent="0.3">
      <c r="A420" s="70" t="s">
        <v>342</v>
      </c>
      <c r="B420" s="13" t="s">
        <v>1234</v>
      </c>
      <c r="C420" s="13" t="s">
        <v>1498</v>
      </c>
      <c r="D420" s="117" t="s">
        <v>1499</v>
      </c>
      <c r="E420" s="13" t="s">
        <v>1500</v>
      </c>
      <c r="F420" s="18" t="s">
        <v>1337</v>
      </c>
      <c r="G420" s="16" t="s">
        <v>68</v>
      </c>
      <c r="H420" s="13" t="s">
        <v>482</v>
      </c>
      <c r="I420" s="21">
        <v>0</v>
      </c>
      <c r="J420" s="72">
        <v>400</v>
      </c>
    </row>
    <row r="421" spans="1:10" x14ac:dyDescent="0.3">
      <c r="A421" s="70" t="s">
        <v>342</v>
      </c>
      <c r="B421" s="13" t="s">
        <v>1234</v>
      </c>
      <c r="C421" s="13" t="s">
        <v>1501</v>
      </c>
      <c r="D421" s="117" t="s">
        <v>1502</v>
      </c>
      <c r="E421" s="13" t="s">
        <v>1503</v>
      </c>
      <c r="F421" s="18" t="s">
        <v>1337</v>
      </c>
      <c r="G421" s="16" t="s">
        <v>68</v>
      </c>
      <c r="H421" s="13" t="s">
        <v>482</v>
      </c>
      <c r="I421" s="21">
        <v>0</v>
      </c>
      <c r="J421" s="72">
        <v>400</v>
      </c>
    </row>
    <row r="422" spans="1:10" x14ac:dyDescent="0.3">
      <c r="A422" s="70" t="s">
        <v>342</v>
      </c>
      <c r="B422" s="13" t="s">
        <v>1234</v>
      </c>
      <c r="C422" s="13" t="s">
        <v>1504</v>
      </c>
      <c r="D422" s="117" t="s">
        <v>1505</v>
      </c>
      <c r="E422" s="13" t="s">
        <v>1506</v>
      </c>
      <c r="F422" s="18" t="s">
        <v>1337</v>
      </c>
      <c r="G422" s="16" t="s">
        <v>68</v>
      </c>
      <c r="H422" s="13" t="s">
        <v>482</v>
      </c>
      <c r="I422" s="21">
        <v>0</v>
      </c>
      <c r="J422" s="72">
        <v>400</v>
      </c>
    </row>
    <row r="423" spans="1:10" x14ac:dyDescent="0.3">
      <c r="A423" s="70" t="s">
        <v>342</v>
      </c>
      <c r="B423" s="13" t="s">
        <v>1234</v>
      </c>
      <c r="C423" s="13" t="s">
        <v>1507</v>
      </c>
      <c r="D423" s="117" t="s">
        <v>1508</v>
      </c>
      <c r="E423" s="13" t="s">
        <v>1509</v>
      </c>
      <c r="F423" s="18" t="s">
        <v>1337</v>
      </c>
      <c r="G423" s="16" t="s">
        <v>68</v>
      </c>
      <c r="H423" s="13" t="s">
        <v>482</v>
      </c>
      <c r="I423" s="21">
        <v>0</v>
      </c>
      <c r="J423" s="72">
        <v>400</v>
      </c>
    </row>
    <row r="424" spans="1:10" x14ac:dyDescent="0.3">
      <c r="A424" s="70" t="s">
        <v>342</v>
      </c>
      <c r="B424" s="13" t="s">
        <v>1234</v>
      </c>
      <c r="C424" s="13" t="s">
        <v>1510</v>
      </c>
      <c r="D424" s="117" t="s">
        <v>1511</v>
      </c>
      <c r="E424" s="13" t="s">
        <v>1512</v>
      </c>
      <c r="F424" s="18" t="s">
        <v>1327</v>
      </c>
      <c r="G424" s="16" t="s">
        <v>68</v>
      </c>
      <c r="H424" s="13" t="s">
        <v>482</v>
      </c>
      <c r="I424" s="21">
        <v>0</v>
      </c>
      <c r="J424" s="72">
        <v>400</v>
      </c>
    </row>
    <row r="425" spans="1:10" x14ac:dyDescent="0.3">
      <c r="A425" s="70" t="s">
        <v>342</v>
      </c>
      <c r="B425" s="13" t="s">
        <v>1234</v>
      </c>
      <c r="C425" s="13" t="s">
        <v>1513</v>
      </c>
      <c r="D425" s="117" t="s">
        <v>1514</v>
      </c>
      <c r="E425" s="13" t="s">
        <v>1515</v>
      </c>
      <c r="F425" s="18" t="s">
        <v>1337</v>
      </c>
      <c r="G425" s="16" t="s">
        <v>68</v>
      </c>
      <c r="H425" s="13" t="s">
        <v>482</v>
      </c>
      <c r="I425" s="21">
        <v>0</v>
      </c>
      <c r="J425" s="72">
        <v>500</v>
      </c>
    </row>
    <row r="426" spans="1:10" x14ac:dyDescent="0.3">
      <c r="A426" s="70" t="s">
        <v>342</v>
      </c>
      <c r="B426" s="13" t="s">
        <v>1234</v>
      </c>
      <c r="C426" s="13" t="s">
        <v>1516</v>
      </c>
      <c r="D426" s="117" t="s">
        <v>1517</v>
      </c>
      <c r="E426" s="13" t="s">
        <v>1518</v>
      </c>
      <c r="F426" s="18" t="s">
        <v>1337</v>
      </c>
      <c r="G426" s="16" t="s">
        <v>68</v>
      </c>
      <c r="H426" s="13" t="s">
        <v>482</v>
      </c>
      <c r="I426" s="21">
        <v>0</v>
      </c>
      <c r="J426" s="72">
        <v>500</v>
      </c>
    </row>
    <row r="427" spans="1:10" x14ac:dyDescent="0.3">
      <c r="A427" s="70" t="s">
        <v>342</v>
      </c>
      <c r="B427" s="13" t="s">
        <v>1234</v>
      </c>
      <c r="C427" s="13" t="s">
        <v>1519</v>
      </c>
      <c r="D427" s="117" t="s">
        <v>1520</v>
      </c>
      <c r="E427" s="13" t="s">
        <v>1521</v>
      </c>
      <c r="F427" s="18" t="s">
        <v>1337</v>
      </c>
      <c r="G427" s="16" t="s">
        <v>68</v>
      </c>
      <c r="H427" s="13" t="s">
        <v>482</v>
      </c>
      <c r="I427" s="21">
        <v>0</v>
      </c>
      <c r="J427" s="72">
        <v>500</v>
      </c>
    </row>
    <row r="428" spans="1:10" x14ac:dyDescent="0.3">
      <c r="A428" s="70" t="s">
        <v>342</v>
      </c>
      <c r="B428" s="13" t="s">
        <v>1234</v>
      </c>
      <c r="C428" s="13" t="s">
        <v>1522</v>
      </c>
      <c r="D428" s="117" t="s">
        <v>1523</v>
      </c>
      <c r="E428" s="13" t="s">
        <v>1524</v>
      </c>
      <c r="F428" s="18" t="s">
        <v>1327</v>
      </c>
      <c r="G428" s="16" t="s">
        <v>68</v>
      </c>
      <c r="H428" s="13" t="s">
        <v>482</v>
      </c>
      <c r="I428" s="21">
        <v>0</v>
      </c>
      <c r="J428" s="72">
        <v>600</v>
      </c>
    </row>
    <row r="429" spans="1:10" x14ac:dyDescent="0.3">
      <c r="A429" s="70" t="s">
        <v>342</v>
      </c>
      <c r="B429" s="13" t="s">
        <v>1234</v>
      </c>
      <c r="C429" s="13" t="s">
        <v>1525</v>
      </c>
      <c r="D429" s="117" t="s">
        <v>1526</v>
      </c>
      <c r="E429" s="13" t="s">
        <v>1527</v>
      </c>
      <c r="F429" s="18" t="s">
        <v>1337</v>
      </c>
      <c r="G429" s="16" t="s">
        <v>68</v>
      </c>
      <c r="H429" s="13" t="s">
        <v>482</v>
      </c>
      <c r="I429" s="21">
        <v>0</v>
      </c>
      <c r="J429" s="72">
        <v>800</v>
      </c>
    </row>
    <row r="430" spans="1:10" x14ac:dyDescent="0.3">
      <c r="A430" s="70" t="s">
        <v>342</v>
      </c>
      <c r="B430" s="13" t="s">
        <v>1234</v>
      </c>
      <c r="C430" s="13" t="s">
        <v>1528</v>
      </c>
      <c r="D430" s="117" t="s">
        <v>1529</v>
      </c>
      <c r="E430" s="13" t="s">
        <v>1530</v>
      </c>
      <c r="F430" s="18" t="s">
        <v>1337</v>
      </c>
      <c r="G430" s="16" t="s">
        <v>68</v>
      </c>
      <c r="H430" s="13" t="s">
        <v>482</v>
      </c>
      <c r="I430" s="21">
        <v>0</v>
      </c>
      <c r="J430" s="72">
        <v>900</v>
      </c>
    </row>
    <row r="431" spans="1:10" x14ac:dyDescent="0.3">
      <c r="A431" s="70" t="s">
        <v>342</v>
      </c>
      <c r="B431" s="13" t="s">
        <v>1234</v>
      </c>
      <c r="C431" s="13" t="s">
        <v>1531</v>
      </c>
      <c r="D431" s="117" t="s">
        <v>1378</v>
      </c>
      <c r="E431" s="13" t="s">
        <v>1379</v>
      </c>
      <c r="F431" s="18" t="s">
        <v>1327</v>
      </c>
      <c r="G431" s="16" t="s">
        <v>68</v>
      </c>
      <c r="H431" s="13" t="s">
        <v>482</v>
      </c>
      <c r="I431" s="21">
        <v>0</v>
      </c>
      <c r="J431" s="72">
        <v>1000</v>
      </c>
    </row>
    <row r="432" spans="1:10" x14ac:dyDescent="0.3">
      <c r="A432" s="70" t="s">
        <v>342</v>
      </c>
      <c r="B432" s="13" t="s">
        <v>1234</v>
      </c>
      <c r="C432" s="13" t="s">
        <v>1532</v>
      </c>
      <c r="D432" s="117" t="s">
        <v>1533</v>
      </c>
      <c r="E432" s="13" t="s">
        <v>1534</v>
      </c>
      <c r="F432" s="18" t="s">
        <v>1337</v>
      </c>
      <c r="G432" s="16" t="s">
        <v>68</v>
      </c>
      <c r="H432" s="13" t="s">
        <v>482</v>
      </c>
      <c r="I432" s="21">
        <v>0</v>
      </c>
      <c r="J432" s="72">
        <v>1000</v>
      </c>
    </row>
    <row r="433" spans="1:11" x14ac:dyDescent="0.3">
      <c r="A433" s="70" t="s">
        <v>342</v>
      </c>
      <c r="B433" s="13" t="s">
        <v>1234</v>
      </c>
      <c r="C433" s="13" t="s">
        <v>1535</v>
      </c>
      <c r="D433" s="117" t="s">
        <v>1536</v>
      </c>
      <c r="E433" s="13" t="s">
        <v>1537</v>
      </c>
      <c r="F433" s="18" t="s">
        <v>1337</v>
      </c>
      <c r="G433" s="16" t="s">
        <v>68</v>
      </c>
      <c r="H433" s="13" t="s">
        <v>482</v>
      </c>
      <c r="I433" s="21">
        <v>0</v>
      </c>
      <c r="J433" s="72">
        <v>1200</v>
      </c>
    </row>
    <row r="434" spans="1:11" x14ac:dyDescent="0.3">
      <c r="A434" s="70" t="s">
        <v>342</v>
      </c>
      <c r="B434" s="13" t="s">
        <v>1234</v>
      </c>
      <c r="C434" s="13" t="s">
        <v>1538</v>
      </c>
      <c r="D434" s="117" t="s">
        <v>1539</v>
      </c>
      <c r="E434" s="13" t="s">
        <v>1540</v>
      </c>
      <c r="F434" s="18" t="s">
        <v>1337</v>
      </c>
      <c r="G434" s="16" t="s">
        <v>68</v>
      </c>
      <c r="H434" s="13" t="s">
        <v>482</v>
      </c>
      <c r="I434" s="21">
        <v>0</v>
      </c>
      <c r="J434" s="72">
        <v>400</v>
      </c>
    </row>
    <row r="435" spans="1:11" x14ac:dyDescent="0.3">
      <c r="A435" s="70" t="s">
        <v>1541</v>
      </c>
      <c r="B435" s="13" t="s">
        <v>1234</v>
      </c>
      <c r="C435" s="13"/>
      <c r="D435" s="117"/>
      <c r="E435" s="13" t="s">
        <v>1542</v>
      </c>
      <c r="F435" s="18" t="s">
        <v>1543</v>
      </c>
      <c r="G435" s="16">
        <v>48934</v>
      </c>
      <c r="H435" s="13"/>
      <c r="I435" s="21"/>
      <c r="J435" s="72">
        <v>42185.53</v>
      </c>
    </row>
    <row r="436" spans="1:11" x14ac:dyDescent="0.3">
      <c r="A436" s="70" t="s">
        <v>698</v>
      </c>
      <c r="B436" s="13" t="s">
        <v>1234</v>
      </c>
      <c r="C436" s="13" t="s">
        <v>1544</v>
      </c>
      <c r="D436" s="117" t="s">
        <v>1545</v>
      </c>
      <c r="E436" s="13" t="s">
        <v>1546</v>
      </c>
      <c r="F436" s="18" t="s">
        <v>1547</v>
      </c>
      <c r="G436" s="16" t="s">
        <v>1060</v>
      </c>
      <c r="H436" s="13" t="s">
        <v>585</v>
      </c>
      <c r="I436" s="21">
        <v>0</v>
      </c>
      <c r="J436" s="72">
        <v>300</v>
      </c>
    </row>
    <row r="437" spans="1:11" x14ac:dyDescent="0.3">
      <c r="A437" s="70" t="s">
        <v>698</v>
      </c>
      <c r="B437" s="13" t="s">
        <v>1234</v>
      </c>
      <c r="C437" s="13" t="s">
        <v>1548</v>
      </c>
      <c r="D437" s="117" t="s">
        <v>1549</v>
      </c>
      <c r="E437" s="13" t="s">
        <v>1550</v>
      </c>
      <c r="F437" s="18" t="s">
        <v>1551</v>
      </c>
      <c r="G437" s="16" t="s">
        <v>1060</v>
      </c>
      <c r="H437" s="13" t="s">
        <v>585</v>
      </c>
      <c r="I437" s="21">
        <v>0</v>
      </c>
      <c r="J437" s="72">
        <v>300</v>
      </c>
    </row>
    <row r="438" spans="1:11" x14ac:dyDescent="0.3">
      <c r="A438" s="70" t="s">
        <v>698</v>
      </c>
      <c r="B438" s="13" t="s">
        <v>1234</v>
      </c>
      <c r="C438" s="13" t="s">
        <v>1552</v>
      </c>
      <c r="D438" s="117" t="s">
        <v>1553</v>
      </c>
      <c r="E438" s="13" t="s">
        <v>1554</v>
      </c>
      <c r="F438" s="18" t="s">
        <v>1555</v>
      </c>
      <c r="G438" s="16" t="s">
        <v>1060</v>
      </c>
      <c r="H438" s="13" t="s">
        <v>585</v>
      </c>
      <c r="I438" s="21">
        <v>0</v>
      </c>
      <c r="J438" s="72">
        <v>300</v>
      </c>
    </row>
    <row r="439" spans="1:11" x14ac:dyDescent="0.3">
      <c r="A439" s="70" t="s">
        <v>852</v>
      </c>
      <c r="B439" s="13" t="s">
        <v>1234</v>
      </c>
      <c r="C439" s="13" t="s">
        <v>1556</v>
      </c>
      <c r="D439" s="117"/>
      <c r="E439" s="13" t="s">
        <v>1558</v>
      </c>
      <c r="F439" s="18" t="s">
        <v>1557</v>
      </c>
      <c r="G439" s="16" t="s">
        <v>1060</v>
      </c>
      <c r="H439" s="13" t="s">
        <v>585</v>
      </c>
      <c r="I439" s="21">
        <v>0</v>
      </c>
      <c r="J439" s="72">
        <v>1200</v>
      </c>
    </row>
    <row r="440" spans="1:11" ht="21.75" customHeight="1" x14ac:dyDescent="0.3">
      <c r="A440" s="70" t="s">
        <v>852</v>
      </c>
      <c r="B440" s="13" t="s">
        <v>1234</v>
      </c>
      <c r="C440" s="13" t="s">
        <v>1556</v>
      </c>
      <c r="D440" s="117"/>
      <c r="E440" s="13" t="s">
        <v>1559</v>
      </c>
      <c r="F440" s="18" t="s">
        <v>1557</v>
      </c>
      <c r="G440" s="16" t="s">
        <v>1060</v>
      </c>
      <c r="H440" s="13" t="s">
        <v>585</v>
      </c>
      <c r="I440" s="21">
        <v>0</v>
      </c>
      <c r="J440" s="72">
        <v>1200</v>
      </c>
    </row>
    <row r="441" spans="1:11" x14ac:dyDescent="0.3">
      <c r="A441" s="76" t="s">
        <v>923</v>
      </c>
      <c r="B441" s="13" t="s">
        <v>1234</v>
      </c>
      <c r="C441" s="32">
        <v>2015009</v>
      </c>
      <c r="D441" s="117"/>
      <c r="E441" s="63" t="s">
        <v>1560</v>
      </c>
      <c r="F441" s="35" t="s">
        <v>1561</v>
      </c>
      <c r="G441" s="32">
        <v>48904</v>
      </c>
      <c r="H441" s="31"/>
      <c r="I441" s="17">
        <v>805597.26</v>
      </c>
      <c r="J441" s="71">
        <v>805597.26</v>
      </c>
    </row>
    <row r="442" spans="1:11" x14ac:dyDescent="0.3">
      <c r="A442" s="74" t="s">
        <v>1051</v>
      </c>
      <c r="B442" s="13" t="s">
        <v>1234</v>
      </c>
      <c r="C442" s="54" t="s">
        <v>1562</v>
      </c>
      <c r="D442" s="117" t="s">
        <v>1563</v>
      </c>
      <c r="E442" s="38" t="s">
        <v>1564</v>
      </c>
      <c r="F442" s="38" t="s">
        <v>1565</v>
      </c>
      <c r="G442" s="47" t="s">
        <v>1566</v>
      </c>
      <c r="H442" s="29"/>
      <c r="I442" s="21">
        <v>1176.42</v>
      </c>
      <c r="J442" s="72">
        <v>1176.42</v>
      </c>
    </row>
    <row r="443" spans="1:11" x14ac:dyDescent="0.3">
      <c r="A443" s="74" t="s">
        <v>1051</v>
      </c>
      <c r="B443" s="13" t="s">
        <v>1234</v>
      </c>
      <c r="C443" s="54" t="s">
        <v>1567</v>
      </c>
      <c r="D443" s="117" t="s">
        <v>1568</v>
      </c>
      <c r="E443" s="38" t="s">
        <v>1569</v>
      </c>
      <c r="F443" s="38" t="s">
        <v>1570</v>
      </c>
      <c r="G443" s="47" t="s">
        <v>1566</v>
      </c>
      <c r="H443" s="29"/>
      <c r="I443" s="21">
        <v>5462.38</v>
      </c>
      <c r="J443" s="72">
        <v>5462.38</v>
      </c>
    </row>
    <row r="444" spans="1:11" x14ac:dyDescent="0.3">
      <c r="A444" s="74" t="s">
        <v>1051</v>
      </c>
      <c r="B444" s="13" t="s">
        <v>1234</v>
      </c>
      <c r="C444" s="54" t="s">
        <v>1571</v>
      </c>
      <c r="D444" s="117" t="s">
        <v>1572</v>
      </c>
      <c r="E444" s="38" t="s">
        <v>1573</v>
      </c>
      <c r="F444" s="38" t="s">
        <v>1574</v>
      </c>
      <c r="G444" s="47" t="s">
        <v>1133</v>
      </c>
      <c r="H444" s="54"/>
      <c r="I444" s="21">
        <v>4522</v>
      </c>
      <c r="J444" s="72">
        <v>4522</v>
      </c>
    </row>
    <row r="445" spans="1:11" x14ac:dyDescent="0.3">
      <c r="A445" s="74" t="s">
        <v>1051</v>
      </c>
      <c r="B445" s="13" t="s">
        <v>1234</v>
      </c>
      <c r="C445" s="54" t="s">
        <v>1577</v>
      </c>
      <c r="D445" s="117" t="s">
        <v>1578</v>
      </c>
      <c r="E445" s="38" t="s">
        <v>1579</v>
      </c>
      <c r="F445" s="38" t="s">
        <v>1565</v>
      </c>
      <c r="G445" s="47" t="s">
        <v>1133</v>
      </c>
      <c r="H445" s="54"/>
      <c r="I445" s="21">
        <v>27925.67</v>
      </c>
      <c r="J445" s="72">
        <v>27925.67</v>
      </c>
    </row>
    <row r="446" spans="1:11" x14ac:dyDescent="0.3">
      <c r="A446" s="74" t="s">
        <v>1051</v>
      </c>
      <c r="B446" s="13" t="s">
        <v>1234</v>
      </c>
      <c r="C446" s="54" t="s">
        <v>1580</v>
      </c>
      <c r="D446" s="117" t="s">
        <v>1581</v>
      </c>
      <c r="E446" s="38" t="s">
        <v>1582</v>
      </c>
      <c r="F446" s="38" t="s">
        <v>1576</v>
      </c>
      <c r="G446" s="47" t="s">
        <v>1133</v>
      </c>
      <c r="H446" s="54"/>
      <c r="I446" s="21">
        <v>129480</v>
      </c>
      <c r="J446" s="72">
        <v>129480</v>
      </c>
      <c r="K446" s="53">
        <f>SUM(J336:J446)</f>
        <v>3025324.79</v>
      </c>
    </row>
    <row r="447" spans="1:11" x14ac:dyDescent="0.3">
      <c r="A447" s="70" t="s">
        <v>564</v>
      </c>
      <c r="B447" s="13" t="s">
        <v>1583</v>
      </c>
      <c r="C447" s="13" t="s">
        <v>1584</v>
      </c>
      <c r="D447" s="117" t="s">
        <v>1585</v>
      </c>
      <c r="E447" s="13" t="s">
        <v>1586</v>
      </c>
      <c r="F447" s="13" t="s">
        <v>1587</v>
      </c>
      <c r="G447" s="16" t="s">
        <v>250</v>
      </c>
      <c r="H447" s="13" t="s">
        <v>1588</v>
      </c>
      <c r="I447" s="13">
        <v>38000</v>
      </c>
      <c r="J447" s="72">
        <f>38000+259730.32</f>
        <v>297730.32</v>
      </c>
    </row>
    <row r="448" spans="1:11" x14ac:dyDescent="0.3">
      <c r="A448" s="70" t="s">
        <v>564</v>
      </c>
      <c r="B448" s="13" t="s">
        <v>1583</v>
      </c>
      <c r="C448" s="13" t="s">
        <v>1589</v>
      </c>
      <c r="D448" s="117" t="s">
        <v>1590</v>
      </c>
      <c r="E448" s="13" t="s">
        <v>1591</v>
      </c>
      <c r="F448" s="13" t="s">
        <v>1592</v>
      </c>
      <c r="G448" s="16" t="s">
        <v>723</v>
      </c>
      <c r="H448" s="13" t="s">
        <v>724</v>
      </c>
      <c r="I448" s="13">
        <v>0</v>
      </c>
      <c r="J448" s="72">
        <f>136000+43981.36</f>
        <v>179981.36</v>
      </c>
    </row>
    <row r="449" spans="1:10" x14ac:dyDescent="0.3">
      <c r="A449" s="70" t="s">
        <v>564</v>
      </c>
      <c r="B449" s="13" t="s">
        <v>1583</v>
      </c>
      <c r="C449" s="13" t="s">
        <v>1593</v>
      </c>
      <c r="D449" s="117" t="s">
        <v>1590</v>
      </c>
      <c r="E449" s="13" t="s">
        <v>1591</v>
      </c>
      <c r="F449" s="13" t="s">
        <v>1594</v>
      </c>
      <c r="G449" s="16" t="s">
        <v>250</v>
      </c>
      <c r="H449" s="13" t="s">
        <v>251</v>
      </c>
      <c r="I449" s="13">
        <v>0</v>
      </c>
      <c r="J449" s="72">
        <v>305117.37</v>
      </c>
    </row>
    <row r="450" spans="1:10" x14ac:dyDescent="0.3">
      <c r="A450" s="70" t="s">
        <v>646</v>
      </c>
      <c r="B450" s="13" t="s">
        <v>1583</v>
      </c>
      <c r="C450" s="13" t="s">
        <v>1595</v>
      </c>
      <c r="D450" s="117" t="s">
        <v>1596</v>
      </c>
      <c r="E450" s="13" t="s">
        <v>1597</v>
      </c>
      <c r="F450" s="13" t="s">
        <v>1598</v>
      </c>
      <c r="G450" s="16" t="s">
        <v>250</v>
      </c>
      <c r="H450" s="13" t="s">
        <v>801</v>
      </c>
      <c r="I450" s="13">
        <v>227123</v>
      </c>
      <c r="J450" s="72">
        <v>227123</v>
      </c>
    </row>
    <row r="451" spans="1:10" x14ac:dyDescent="0.3">
      <c r="A451" s="70" t="s">
        <v>646</v>
      </c>
      <c r="B451" s="13" t="s">
        <v>1583</v>
      </c>
      <c r="C451" s="13" t="s">
        <v>1599</v>
      </c>
      <c r="D451" s="117" t="s">
        <v>1600</v>
      </c>
      <c r="E451" s="13" t="s">
        <v>1601</v>
      </c>
      <c r="F451" s="13" t="s">
        <v>1602</v>
      </c>
      <c r="G451" s="16" t="s">
        <v>250</v>
      </c>
      <c r="H451" s="13" t="s">
        <v>1588</v>
      </c>
      <c r="I451" s="13">
        <v>181727.1</v>
      </c>
      <c r="J451" s="72">
        <v>181727.1</v>
      </c>
    </row>
    <row r="452" spans="1:10" x14ac:dyDescent="0.3">
      <c r="A452" s="70" t="s">
        <v>646</v>
      </c>
      <c r="B452" s="13" t="s">
        <v>1583</v>
      </c>
      <c r="C452" s="13" t="s">
        <v>1603</v>
      </c>
      <c r="D452" s="117" t="s">
        <v>1604</v>
      </c>
      <c r="E452" s="13" t="s">
        <v>1605</v>
      </c>
      <c r="F452" s="13" t="s">
        <v>1606</v>
      </c>
      <c r="G452" s="16" t="s">
        <v>723</v>
      </c>
      <c r="H452" s="13" t="s">
        <v>724</v>
      </c>
      <c r="I452" s="13">
        <v>338494.64</v>
      </c>
      <c r="J452" s="72">
        <v>338494.64</v>
      </c>
    </row>
    <row r="453" spans="1:10" x14ac:dyDescent="0.3">
      <c r="A453" s="70" t="s">
        <v>646</v>
      </c>
      <c r="B453" s="13" t="s">
        <v>1583</v>
      </c>
      <c r="C453" s="13" t="s">
        <v>1607</v>
      </c>
      <c r="D453" s="117" t="s">
        <v>1608</v>
      </c>
      <c r="E453" s="13" t="s">
        <v>1609</v>
      </c>
      <c r="F453" s="13" t="s">
        <v>1610</v>
      </c>
      <c r="G453" s="16" t="s">
        <v>723</v>
      </c>
      <c r="H453" s="13" t="s">
        <v>724</v>
      </c>
      <c r="I453" s="13">
        <v>0</v>
      </c>
      <c r="J453" s="72">
        <v>162594.95000000001</v>
      </c>
    </row>
    <row r="454" spans="1:10" x14ac:dyDescent="0.3">
      <c r="A454" s="70" t="s">
        <v>646</v>
      </c>
      <c r="B454" s="13" t="s">
        <v>1583</v>
      </c>
      <c r="C454" s="13" t="s">
        <v>1611</v>
      </c>
      <c r="D454" s="117" t="s">
        <v>1612</v>
      </c>
      <c r="E454" s="13" t="s">
        <v>1613</v>
      </c>
      <c r="F454" s="13" t="s">
        <v>1614</v>
      </c>
      <c r="G454" s="16" t="s">
        <v>723</v>
      </c>
      <c r="H454" s="13" t="s">
        <v>724</v>
      </c>
      <c r="I454" s="13">
        <v>231770</v>
      </c>
      <c r="J454" s="72">
        <v>231770</v>
      </c>
    </row>
    <row r="455" spans="1:10" x14ac:dyDescent="0.3">
      <c r="A455" s="70" t="s">
        <v>646</v>
      </c>
      <c r="B455" s="13" t="s">
        <v>1583</v>
      </c>
      <c r="C455" s="13" t="s">
        <v>1615</v>
      </c>
      <c r="D455" s="117" t="s">
        <v>1604</v>
      </c>
      <c r="E455" s="13" t="s">
        <v>1605</v>
      </c>
      <c r="F455" s="13" t="s">
        <v>1616</v>
      </c>
      <c r="G455" s="16" t="s">
        <v>723</v>
      </c>
      <c r="H455" s="13" t="s">
        <v>724</v>
      </c>
      <c r="I455" s="13">
        <v>0</v>
      </c>
      <c r="J455" s="72">
        <v>230337.18</v>
      </c>
    </row>
    <row r="456" spans="1:10" x14ac:dyDescent="0.3">
      <c r="A456" s="70" t="s">
        <v>646</v>
      </c>
      <c r="B456" s="13" t="s">
        <v>1583</v>
      </c>
      <c r="C456" s="13" t="s">
        <v>1617</v>
      </c>
      <c r="D456" s="117" t="s">
        <v>1604</v>
      </c>
      <c r="E456" s="13" t="s">
        <v>1605</v>
      </c>
      <c r="F456" s="13" t="s">
        <v>1618</v>
      </c>
      <c r="G456" s="16" t="s">
        <v>723</v>
      </c>
      <c r="H456" s="13" t="s">
        <v>724</v>
      </c>
      <c r="I456" s="13">
        <v>0</v>
      </c>
      <c r="J456" s="72">
        <v>183333.48</v>
      </c>
    </row>
    <row r="457" spans="1:10" x14ac:dyDescent="0.3">
      <c r="A457" s="70" t="s">
        <v>646</v>
      </c>
      <c r="B457" s="13" t="s">
        <v>1583</v>
      </c>
      <c r="C457" s="13" t="s">
        <v>1619</v>
      </c>
      <c r="D457" s="117" t="s">
        <v>1620</v>
      </c>
      <c r="E457" s="13" t="s">
        <v>1621</v>
      </c>
      <c r="F457" s="13" t="s">
        <v>1622</v>
      </c>
      <c r="G457" s="16" t="s">
        <v>250</v>
      </c>
      <c r="H457" s="13" t="s">
        <v>1588</v>
      </c>
      <c r="I457" s="13">
        <v>0</v>
      </c>
      <c r="J457" s="72">
        <f>134382.05+5897.47</f>
        <v>140279.51999999999</v>
      </c>
    </row>
    <row r="458" spans="1:10" x14ac:dyDescent="0.3">
      <c r="A458" s="70" t="s">
        <v>646</v>
      </c>
      <c r="B458" s="13" t="s">
        <v>1583</v>
      </c>
      <c r="C458" s="13" t="s">
        <v>1623</v>
      </c>
      <c r="D458" s="117" t="s">
        <v>1596</v>
      </c>
      <c r="E458" s="13" t="s">
        <v>1624</v>
      </c>
      <c r="F458" s="13" t="s">
        <v>1625</v>
      </c>
      <c r="G458" s="16" t="s">
        <v>250</v>
      </c>
      <c r="H458" s="13" t="s">
        <v>801</v>
      </c>
      <c r="I458" s="13">
        <v>0</v>
      </c>
      <c r="J458" s="72">
        <v>192700</v>
      </c>
    </row>
    <row r="459" spans="1:10" x14ac:dyDescent="0.3">
      <c r="A459" s="70" t="s">
        <v>694</v>
      </c>
      <c r="B459" s="13" t="s">
        <v>1583</v>
      </c>
      <c r="C459" s="13" t="s">
        <v>1626</v>
      </c>
      <c r="D459" s="117" t="s">
        <v>1627</v>
      </c>
      <c r="E459" s="13" t="s">
        <v>1628</v>
      </c>
      <c r="F459" s="13" t="s">
        <v>1629</v>
      </c>
      <c r="G459" s="16" t="s">
        <v>250</v>
      </c>
      <c r="H459" s="13" t="s">
        <v>251</v>
      </c>
      <c r="I459" s="13">
        <v>200541</v>
      </c>
      <c r="J459" s="72">
        <v>200541</v>
      </c>
    </row>
    <row r="460" spans="1:10" x14ac:dyDescent="0.3">
      <c r="A460" s="70" t="s">
        <v>694</v>
      </c>
      <c r="B460" s="13" t="s">
        <v>1583</v>
      </c>
      <c r="C460" s="13" t="s">
        <v>1630</v>
      </c>
      <c r="D460" s="117" t="s">
        <v>1590</v>
      </c>
      <c r="E460" s="13" t="s">
        <v>1591</v>
      </c>
      <c r="F460" s="13" t="s">
        <v>1631</v>
      </c>
      <c r="G460" s="16" t="s">
        <v>250</v>
      </c>
      <c r="H460" s="13" t="s">
        <v>828</v>
      </c>
      <c r="I460" s="13">
        <v>183591</v>
      </c>
      <c r="J460" s="72">
        <v>183591</v>
      </c>
    </row>
    <row r="461" spans="1:10" x14ac:dyDescent="0.3">
      <c r="A461" s="70" t="s">
        <v>694</v>
      </c>
      <c r="B461" s="13" t="s">
        <v>1583</v>
      </c>
      <c r="C461" s="13" t="s">
        <v>1632</v>
      </c>
      <c r="D461" s="117" t="s">
        <v>1633</v>
      </c>
      <c r="E461" s="13" t="s">
        <v>1634</v>
      </c>
      <c r="F461" s="13" t="s">
        <v>1635</v>
      </c>
      <c r="G461" s="16" t="s">
        <v>723</v>
      </c>
      <c r="H461" s="13" t="s">
        <v>724</v>
      </c>
      <c r="I461" s="13">
        <v>121988.79</v>
      </c>
      <c r="J461" s="72">
        <v>121988.79</v>
      </c>
    </row>
    <row r="462" spans="1:10" x14ac:dyDescent="0.3">
      <c r="A462" s="70" t="s">
        <v>694</v>
      </c>
      <c r="B462" s="13" t="s">
        <v>1583</v>
      </c>
      <c r="C462" s="13" t="s">
        <v>1636</v>
      </c>
      <c r="D462" s="117" t="s">
        <v>1585</v>
      </c>
      <c r="E462" s="13" t="s">
        <v>1586</v>
      </c>
      <c r="F462" s="13" t="s">
        <v>1637</v>
      </c>
      <c r="G462" s="16" t="s">
        <v>250</v>
      </c>
      <c r="H462" s="13" t="s">
        <v>1588</v>
      </c>
      <c r="I462" s="13">
        <v>0</v>
      </c>
      <c r="J462" s="72">
        <f>32402.18+4054.01</f>
        <v>36456.19</v>
      </c>
    </row>
    <row r="463" spans="1:10" x14ac:dyDescent="0.3">
      <c r="A463" s="70" t="s">
        <v>698</v>
      </c>
      <c r="B463" s="13" t="s">
        <v>1583</v>
      </c>
      <c r="C463" s="13" t="s">
        <v>1638</v>
      </c>
      <c r="D463" s="117" t="s">
        <v>1549</v>
      </c>
      <c r="E463" s="13" t="s">
        <v>1550</v>
      </c>
      <c r="F463" s="13" t="s">
        <v>1639</v>
      </c>
      <c r="G463" s="16" t="s">
        <v>723</v>
      </c>
      <c r="H463" s="13" t="s">
        <v>724</v>
      </c>
      <c r="I463" s="13">
        <v>0</v>
      </c>
      <c r="J463" s="72">
        <v>399536.07</v>
      </c>
    </row>
    <row r="464" spans="1:10" x14ac:dyDescent="0.3">
      <c r="A464" s="70" t="s">
        <v>698</v>
      </c>
      <c r="B464" s="13" t="s">
        <v>1583</v>
      </c>
      <c r="C464" s="13" t="s">
        <v>1640</v>
      </c>
      <c r="D464" s="117" t="s">
        <v>1641</v>
      </c>
      <c r="E464" s="13" t="s">
        <v>1642</v>
      </c>
      <c r="F464" s="13" t="s">
        <v>1643</v>
      </c>
      <c r="G464" s="16" t="s">
        <v>250</v>
      </c>
      <c r="H464" s="13" t="s">
        <v>1644</v>
      </c>
      <c r="I464" s="13">
        <v>0</v>
      </c>
      <c r="J464" s="72">
        <v>274749.02</v>
      </c>
    </row>
    <row r="465" spans="1:10" x14ac:dyDescent="0.3">
      <c r="A465" s="70" t="s">
        <v>698</v>
      </c>
      <c r="B465" s="13" t="s">
        <v>1583</v>
      </c>
      <c r="C465" s="13" t="s">
        <v>1645</v>
      </c>
      <c r="D465" s="117" t="s">
        <v>1549</v>
      </c>
      <c r="E465" s="13" t="s">
        <v>1550</v>
      </c>
      <c r="F465" s="13" t="s">
        <v>1646</v>
      </c>
      <c r="G465" s="16" t="s">
        <v>723</v>
      </c>
      <c r="H465" s="13" t="s">
        <v>724</v>
      </c>
      <c r="I465" s="13">
        <v>0</v>
      </c>
      <c r="J465" s="72">
        <f>560985.84+169064</f>
        <v>730049.84</v>
      </c>
    </row>
    <row r="466" spans="1:10" x14ac:dyDescent="0.3">
      <c r="A466" s="70" t="s">
        <v>698</v>
      </c>
      <c r="B466" s="13" t="s">
        <v>1583</v>
      </c>
      <c r="C466" s="13" t="s">
        <v>1647</v>
      </c>
      <c r="D466" s="117" t="s">
        <v>1590</v>
      </c>
      <c r="E466" s="13" t="s">
        <v>1591</v>
      </c>
      <c r="F466" s="13" t="s">
        <v>1648</v>
      </c>
      <c r="G466" s="16" t="s">
        <v>723</v>
      </c>
      <c r="H466" s="13" t="s">
        <v>724</v>
      </c>
      <c r="I466" s="13">
        <v>0</v>
      </c>
      <c r="J466" s="72">
        <f>4000+80065.4</f>
        <v>84065.4</v>
      </c>
    </row>
    <row r="467" spans="1:10" x14ac:dyDescent="0.3">
      <c r="A467" s="70" t="s">
        <v>718</v>
      </c>
      <c r="B467" s="13" t="s">
        <v>1583</v>
      </c>
      <c r="C467" s="13" t="s">
        <v>1649</v>
      </c>
      <c r="D467" s="117" t="s">
        <v>1650</v>
      </c>
      <c r="E467" s="13" t="s">
        <v>1651</v>
      </c>
      <c r="F467" s="13" t="s">
        <v>1652</v>
      </c>
      <c r="G467" s="16" t="s">
        <v>723</v>
      </c>
      <c r="H467" s="13" t="s">
        <v>724</v>
      </c>
      <c r="I467" s="13">
        <v>0</v>
      </c>
      <c r="J467" s="72">
        <f>237786+209720.22</f>
        <v>447506.22</v>
      </c>
    </row>
    <row r="468" spans="1:10" x14ac:dyDescent="0.3">
      <c r="A468" s="70" t="s">
        <v>718</v>
      </c>
      <c r="B468" s="13" t="s">
        <v>1583</v>
      </c>
      <c r="C468" s="13" t="s">
        <v>1653</v>
      </c>
      <c r="D468" s="117" t="s">
        <v>1604</v>
      </c>
      <c r="E468" s="13" t="s">
        <v>1605</v>
      </c>
      <c r="F468" s="13" t="s">
        <v>1654</v>
      </c>
      <c r="G468" s="16" t="s">
        <v>723</v>
      </c>
      <c r="H468" s="13" t="s">
        <v>724</v>
      </c>
      <c r="I468" s="13">
        <v>0</v>
      </c>
      <c r="J468" s="72">
        <f>221463.62+39994.73</f>
        <v>261458.35</v>
      </c>
    </row>
    <row r="469" spans="1:10" x14ac:dyDescent="0.3">
      <c r="A469" s="70" t="s">
        <v>741</v>
      </c>
      <c r="B469" s="13" t="s">
        <v>1583</v>
      </c>
      <c r="C469" s="13" t="s">
        <v>1655</v>
      </c>
      <c r="D469" s="117" t="s">
        <v>1604</v>
      </c>
      <c r="E469" s="13" t="s">
        <v>1605</v>
      </c>
      <c r="F469" s="13" t="s">
        <v>1656</v>
      </c>
      <c r="G469" s="16" t="s">
        <v>250</v>
      </c>
      <c r="H469" s="13" t="s">
        <v>724</v>
      </c>
      <c r="I469" s="13">
        <v>0</v>
      </c>
      <c r="J469" s="72">
        <v>131960</v>
      </c>
    </row>
    <row r="470" spans="1:10" x14ac:dyDescent="0.3">
      <c r="A470" s="70" t="s">
        <v>741</v>
      </c>
      <c r="B470" s="13" t="s">
        <v>1583</v>
      </c>
      <c r="C470" s="13" t="s">
        <v>1657</v>
      </c>
      <c r="D470" s="117" t="s">
        <v>1658</v>
      </c>
      <c r="E470" s="13" t="s">
        <v>1659</v>
      </c>
      <c r="F470" s="13" t="s">
        <v>1660</v>
      </c>
      <c r="G470" s="16" t="s">
        <v>250</v>
      </c>
      <c r="H470" s="13" t="s">
        <v>1588</v>
      </c>
      <c r="I470" s="13">
        <v>39885.440000000002</v>
      </c>
      <c r="J470" s="72">
        <v>39885.440000000002</v>
      </c>
    </row>
    <row r="471" spans="1:10" x14ac:dyDescent="0.3">
      <c r="A471" s="70" t="s">
        <v>741</v>
      </c>
      <c r="B471" s="13" t="s">
        <v>1583</v>
      </c>
      <c r="C471" s="13" t="s">
        <v>1661</v>
      </c>
      <c r="D471" s="117" t="s">
        <v>1604</v>
      </c>
      <c r="E471" s="13" t="s">
        <v>1605</v>
      </c>
      <c r="F471" s="13" t="s">
        <v>1662</v>
      </c>
      <c r="G471" s="16" t="s">
        <v>723</v>
      </c>
      <c r="H471" s="13" t="s">
        <v>724</v>
      </c>
      <c r="I471" s="13">
        <v>0</v>
      </c>
      <c r="J471" s="72">
        <f>2145+188000</f>
        <v>190145</v>
      </c>
    </row>
    <row r="472" spans="1:10" x14ac:dyDescent="0.3">
      <c r="A472" s="70" t="s">
        <v>741</v>
      </c>
      <c r="B472" s="13" t="s">
        <v>1583</v>
      </c>
      <c r="C472" s="13" t="s">
        <v>1663</v>
      </c>
      <c r="D472" s="117" t="s">
        <v>1664</v>
      </c>
      <c r="E472" s="13" t="s">
        <v>1665</v>
      </c>
      <c r="F472" s="13" t="s">
        <v>1666</v>
      </c>
      <c r="G472" s="16" t="s">
        <v>250</v>
      </c>
      <c r="H472" s="13" t="s">
        <v>801</v>
      </c>
      <c r="I472" s="13">
        <v>108100.56</v>
      </c>
      <c r="J472" s="72">
        <f>108100.56+27091.41</f>
        <v>135191.97</v>
      </c>
    </row>
    <row r="473" spans="1:10" x14ac:dyDescent="0.3">
      <c r="A473" s="70" t="s">
        <v>741</v>
      </c>
      <c r="B473" s="13" t="s">
        <v>1583</v>
      </c>
      <c r="C473" s="13" t="s">
        <v>1667</v>
      </c>
      <c r="D473" s="117" t="s">
        <v>1600</v>
      </c>
      <c r="E473" s="13" t="s">
        <v>1668</v>
      </c>
      <c r="F473" s="13" t="s">
        <v>1669</v>
      </c>
      <c r="G473" s="16" t="s">
        <v>250</v>
      </c>
      <c r="H473" s="13" t="s">
        <v>801</v>
      </c>
      <c r="I473" s="13">
        <v>0</v>
      </c>
      <c r="J473" s="72">
        <v>279450</v>
      </c>
    </row>
    <row r="474" spans="1:10" x14ac:dyDescent="0.3">
      <c r="A474" s="70" t="s">
        <v>785</v>
      </c>
      <c r="B474" s="13" t="s">
        <v>1583</v>
      </c>
      <c r="C474" s="13" t="s">
        <v>1670</v>
      </c>
      <c r="D474" s="117" t="s">
        <v>1650</v>
      </c>
      <c r="E474" s="13" t="s">
        <v>1651</v>
      </c>
      <c r="F474" s="13" t="s">
        <v>1671</v>
      </c>
      <c r="G474" s="16" t="s">
        <v>250</v>
      </c>
      <c r="H474" s="13" t="s">
        <v>724</v>
      </c>
      <c r="I474" s="13">
        <v>2500</v>
      </c>
      <c r="J474" s="72">
        <v>3000</v>
      </c>
    </row>
    <row r="475" spans="1:10" x14ac:dyDescent="0.3">
      <c r="A475" s="70" t="s">
        <v>785</v>
      </c>
      <c r="B475" s="13" t="s">
        <v>1583</v>
      </c>
      <c r="C475" s="13" t="s">
        <v>1672</v>
      </c>
      <c r="D475" s="117" t="s">
        <v>1590</v>
      </c>
      <c r="E475" s="13" t="s">
        <v>1591</v>
      </c>
      <c r="F475" s="13" t="s">
        <v>1673</v>
      </c>
      <c r="G475" s="16" t="s">
        <v>250</v>
      </c>
      <c r="H475" s="13" t="s">
        <v>724</v>
      </c>
      <c r="I475" s="13">
        <v>0</v>
      </c>
      <c r="J475" s="72">
        <f>206703+237151.97</f>
        <v>443854.97</v>
      </c>
    </row>
    <row r="476" spans="1:10" x14ac:dyDescent="0.3">
      <c r="A476" s="70" t="s">
        <v>785</v>
      </c>
      <c r="B476" s="13" t="s">
        <v>1583</v>
      </c>
      <c r="C476" s="13" t="s">
        <v>1674</v>
      </c>
      <c r="D476" s="117" t="s">
        <v>1650</v>
      </c>
      <c r="E476" s="13" t="s">
        <v>1651</v>
      </c>
      <c r="F476" s="13" t="s">
        <v>1675</v>
      </c>
      <c r="G476" s="16" t="s">
        <v>250</v>
      </c>
      <c r="H476" s="13" t="s">
        <v>724</v>
      </c>
      <c r="I476" s="13">
        <v>35865.99</v>
      </c>
      <c r="J476" s="72">
        <f>35865.99+42459.59</f>
        <v>78325.579999999987</v>
      </c>
    </row>
    <row r="477" spans="1:10" x14ac:dyDescent="0.3">
      <c r="A477" s="70" t="s">
        <v>785</v>
      </c>
      <c r="B477" s="13" t="s">
        <v>1583</v>
      </c>
      <c r="C477" s="13" t="s">
        <v>1676</v>
      </c>
      <c r="D477" s="117" t="s">
        <v>1590</v>
      </c>
      <c r="E477" s="13" t="s">
        <v>1591</v>
      </c>
      <c r="F477" s="13" t="s">
        <v>1677</v>
      </c>
      <c r="G477" s="16" t="s">
        <v>250</v>
      </c>
      <c r="H477" s="13" t="s">
        <v>828</v>
      </c>
      <c r="I477" s="13">
        <v>359620.81</v>
      </c>
      <c r="J477" s="72">
        <f>359620.81+123175.2</f>
        <v>482796.01</v>
      </c>
    </row>
    <row r="478" spans="1:10" x14ac:dyDescent="0.3">
      <c r="A478" s="70" t="s">
        <v>785</v>
      </c>
      <c r="B478" s="13" t="s">
        <v>1583</v>
      </c>
      <c r="C478" s="13" t="s">
        <v>1678</v>
      </c>
      <c r="D478" s="117" t="s">
        <v>1679</v>
      </c>
      <c r="E478" s="13" t="s">
        <v>1680</v>
      </c>
      <c r="F478" s="13" t="s">
        <v>1681</v>
      </c>
      <c r="G478" s="16" t="s">
        <v>250</v>
      </c>
      <c r="H478" s="13" t="s">
        <v>251</v>
      </c>
      <c r="I478" s="13">
        <v>0</v>
      </c>
      <c r="J478" s="72">
        <f>3000+435000</f>
        <v>438000</v>
      </c>
    </row>
    <row r="479" spans="1:10" x14ac:dyDescent="0.3">
      <c r="A479" s="70" t="s">
        <v>816</v>
      </c>
      <c r="B479" s="13" t="s">
        <v>1583</v>
      </c>
      <c r="C479" s="13" t="s">
        <v>1682</v>
      </c>
      <c r="D479" s="117" t="s">
        <v>304</v>
      </c>
      <c r="E479" s="13" t="s">
        <v>305</v>
      </c>
      <c r="F479" s="13" t="s">
        <v>1683</v>
      </c>
      <c r="G479" s="16" t="s">
        <v>723</v>
      </c>
      <c r="H479" s="13" t="s">
        <v>724</v>
      </c>
      <c r="I479" s="13">
        <v>87443.67</v>
      </c>
      <c r="J479" s="72">
        <v>87443.67</v>
      </c>
    </row>
    <row r="480" spans="1:10" x14ac:dyDescent="0.3">
      <c r="A480" s="70" t="s">
        <v>816</v>
      </c>
      <c r="B480" s="13" t="s">
        <v>1583</v>
      </c>
      <c r="C480" s="13" t="s">
        <v>1684</v>
      </c>
      <c r="D480" s="117" t="s">
        <v>1685</v>
      </c>
      <c r="E480" s="13" t="s">
        <v>1686</v>
      </c>
      <c r="F480" s="13" t="s">
        <v>1687</v>
      </c>
      <c r="G480" s="16" t="s">
        <v>723</v>
      </c>
      <c r="H480" s="13" t="s">
        <v>724</v>
      </c>
      <c r="I480" s="13">
        <v>0</v>
      </c>
      <c r="J480" s="72">
        <v>100902.78</v>
      </c>
    </row>
    <row r="481" spans="1:10" x14ac:dyDescent="0.3">
      <c r="A481" s="70" t="s">
        <v>816</v>
      </c>
      <c r="B481" s="13" t="s">
        <v>1583</v>
      </c>
      <c r="C481" s="13" t="s">
        <v>1688</v>
      </c>
      <c r="D481" s="117" t="s">
        <v>1689</v>
      </c>
      <c r="E481" s="13" t="s">
        <v>1690</v>
      </c>
      <c r="F481" s="13" t="s">
        <v>1691</v>
      </c>
      <c r="G481" s="16" t="s">
        <v>723</v>
      </c>
      <c r="H481" s="13" t="s">
        <v>724</v>
      </c>
      <c r="I481" s="13">
        <v>67782.87</v>
      </c>
      <c r="J481" s="72">
        <v>67782.87</v>
      </c>
    </row>
    <row r="482" spans="1:10" x14ac:dyDescent="0.3">
      <c r="A482" s="70" t="s">
        <v>816</v>
      </c>
      <c r="B482" s="13" t="s">
        <v>1583</v>
      </c>
      <c r="C482" s="13" t="s">
        <v>1692</v>
      </c>
      <c r="D482" s="117" t="s">
        <v>1693</v>
      </c>
      <c r="E482" s="13" t="s">
        <v>1694</v>
      </c>
      <c r="F482" s="13" t="s">
        <v>1695</v>
      </c>
      <c r="G482" s="16" t="s">
        <v>723</v>
      </c>
      <c r="H482" s="13" t="s">
        <v>828</v>
      </c>
      <c r="I482" s="13">
        <v>84036</v>
      </c>
      <c r="J482" s="72">
        <v>84036</v>
      </c>
    </row>
    <row r="483" spans="1:10" x14ac:dyDescent="0.3">
      <c r="A483" s="70" t="s">
        <v>816</v>
      </c>
      <c r="B483" s="13" t="s">
        <v>1583</v>
      </c>
      <c r="C483" s="13" t="s">
        <v>1696</v>
      </c>
      <c r="D483" s="117" t="s">
        <v>1679</v>
      </c>
      <c r="E483" s="13" t="s">
        <v>1680</v>
      </c>
      <c r="F483" s="13" t="s">
        <v>1697</v>
      </c>
      <c r="G483" s="16" t="s">
        <v>723</v>
      </c>
      <c r="H483" s="13" t="s">
        <v>724</v>
      </c>
      <c r="I483" s="13">
        <v>0</v>
      </c>
      <c r="J483" s="72">
        <v>356058.98</v>
      </c>
    </row>
    <row r="484" spans="1:10" x14ac:dyDescent="0.3">
      <c r="A484" s="70" t="s">
        <v>816</v>
      </c>
      <c r="B484" s="13" t="s">
        <v>1583</v>
      </c>
      <c r="C484" s="13" t="s">
        <v>1698</v>
      </c>
      <c r="D484" s="117" t="s">
        <v>1612</v>
      </c>
      <c r="E484" s="13" t="s">
        <v>1613</v>
      </c>
      <c r="F484" s="13" t="s">
        <v>1699</v>
      </c>
      <c r="G484" s="16" t="s">
        <v>723</v>
      </c>
      <c r="H484" s="13" t="s">
        <v>724</v>
      </c>
      <c r="I484" s="13">
        <v>25116.61</v>
      </c>
      <c r="J484" s="72">
        <v>25116.61</v>
      </c>
    </row>
    <row r="485" spans="1:10" x14ac:dyDescent="0.3">
      <c r="A485" s="70" t="s">
        <v>816</v>
      </c>
      <c r="B485" s="13" t="s">
        <v>1583</v>
      </c>
      <c r="C485" s="13" t="s">
        <v>1700</v>
      </c>
      <c r="D485" s="117" t="s">
        <v>1549</v>
      </c>
      <c r="E485" s="13" t="s">
        <v>1550</v>
      </c>
      <c r="F485" s="13" t="s">
        <v>1701</v>
      </c>
      <c r="G485" s="16" t="s">
        <v>723</v>
      </c>
      <c r="H485" s="13" t="s">
        <v>724</v>
      </c>
      <c r="I485" s="13">
        <v>27101.55</v>
      </c>
      <c r="J485" s="72">
        <v>27101.55</v>
      </c>
    </row>
    <row r="486" spans="1:10" x14ac:dyDescent="0.3">
      <c r="A486" s="70" t="s">
        <v>816</v>
      </c>
      <c r="B486" s="13" t="s">
        <v>1583</v>
      </c>
      <c r="C486" s="13" t="s">
        <v>1702</v>
      </c>
      <c r="D486" s="117"/>
      <c r="E486" s="13" t="s">
        <v>1703</v>
      </c>
      <c r="F486" s="13" t="s">
        <v>1704</v>
      </c>
      <c r="G486" s="16" t="s">
        <v>68</v>
      </c>
      <c r="H486" s="13" t="s">
        <v>1588</v>
      </c>
      <c r="I486" s="13">
        <v>0</v>
      </c>
      <c r="J486" s="72">
        <f>310400+73818.14</f>
        <v>384218.14</v>
      </c>
    </row>
    <row r="487" spans="1:10" x14ac:dyDescent="0.3">
      <c r="A487" s="70" t="s">
        <v>816</v>
      </c>
      <c r="B487" s="13" t="s">
        <v>1583</v>
      </c>
      <c r="C487" s="13" t="s">
        <v>1705</v>
      </c>
      <c r="D487" s="117"/>
      <c r="E487" s="13" t="s">
        <v>1706</v>
      </c>
      <c r="F487" s="13" t="s">
        <v>1707</v>
      </c>
      <c r="G487" s="16" t="s">
        <v>68</v>
      </c>
      <c r="H487" s="13" t="s">
        <v>1588</v>
      </c>
      <c r="I487" s="13">
        <v>0</v>
      </c>
      <c r="J487" s="72">
        <f>165208.85+87950.51</f>
        <v>253159.36</v>
      </c>
    </row>
    <row r="488" spans="1:10" x14ac:dyDescent="0.3">
      <c r="A488" s="70" t="s">
        <v>816</v>
      </c>
      <c r="B488" s="13" t="s">
        <v>1583</v>
      </c>
      <c r="C488" s="13" t="s">
        <v>1708</v>
      </c>
      <c r="D488" s="117"/>
      <c r="E488" s="13" t="s">
        <v>1709</v>
      </c>
      <c r="F488" s="13" t="s">
        <v>1710</v>
      </c>
      <c r="G488" s="16" t="s">
        <v>68</v>
      </c>
      <c r="H488" s="13" t="s">
        <v>1588</v>
      </c>
      <c r="I488" s="13">
        <v>139080</v>
      </c>
      <c r="J488" s="72">
        <f>139080+180000</f>
        <v>319080</v>
      </c>
    </row>
    <row r="489" spans="1:10" x14ac:dyDescent="0.3">
      <c r="A489" s="73" t="s">
        <v>837</v>
      </c>
      <c r="B489" s="13" t="s">
        <v>1583</v>
      </c>
      <c r="C489" s="13" t="s">
        <v>1711</v>
      </c>
      <c r="D489" s="117" t="s">
        <v>1549</v>
      </c>
      <c r="E489" s="13" t="s">
        <v>1550</v>
      </c>
      <c r="F489" s="13" t="s">
        <v>1712</v>
      </c>
      <c r="G489" s="16" t="s">
        <v>723</v>
      </c>
      <c r="H489" s="13" t="s">
        <v>724</v>
      </c>
      <c r="I489" s="13">
        <v>0</v>
      </c>
      <c r="J489" s="72">
        <f>9030.03+43252.35</f>
        <v>52282.38</v>
      </c>
    </row>
    <row r="490" spans="1:10" x14ac:dyDescent="0.3">
      <c r="A490" s="73" t="s">
        <v>837</v>
      </c>
      <c r="B490" s="13" t="s">
        <v>1583</v>
      </c>
      <c r="C490" s="13" t="s">
        <v>1713</v>
      </c>
      <c r="D490" s="117" t="s">
        <v>1658</v>
      </c>
      <c r="E490" s="13" t="s">
        <v>1659</v>
      </c>
      <c r="F490" s="13" t="s">
        <v>1714</v>
      </c>
      <c r="G490" s="16" t="s">
        <v>250</v>
      </c>
      <c r="H490" s="13" t="s">
        <v>1588</v>
      </c>
      <c r="I490" s="13">
        <v>146343.75</v>
      </c>
      <c r="J490" s="72">
        <f>146343.75+64213</f>
        <v>210556.75</v>
      </c>
    </row>
    <row r="491" spans="1:10" x14ac:dyDescent="0.3">
      <c r="A491" s="73" t="s">
        <v>837</v>
      </c>
      <c r="B491" s="13" t="s">
        <v>1583</v>
      </c>
      <c r="C491" s="13" t="s">
        <v>1715</v>
      </c>
      <c r="D491" s="117" t="s">
        <v>1716</v>
      </c>
      <c r="E491" s="13" t="s">
        <v>1717</v>
      </c>
      <c r="F491" s="13" t="s">
        <v>1718</v>
      </c>
      <c r="G491" s="16" t="s">
        <v>250</v>
      </c>
      <c r="H491" s="13" t="s">
        <v>585</v>
      </c>
      <c r="I491" s="13">
        <v>0</v>
      </c>
      <c r="J491" s="72">
        <f>82777.72+48537.12</f>
        <v>131314.84</v>
      </c>
    </row>
    <row r="492" spans="1:10" x14ac:dyDescent="0.3">
      <c r="A492" s="73" t="s">
        <v>837</v>
      </c>
      <c r="B492" s="13" t="s">
        <v>1583</v>
      </c>
      <c r="C492" s="13" t="s">
        <v>1719</v>
      </c>
      <c r="D492" s="117" t="s">
        <v>1679</v>
      </c>
      <c r="E492" s="13" t="s">
        <v>1680</v>
      </c>
      <c r="F492" s="13" t="s">
        <v>1720</v>
      </c>
      <c r="G492" s="16" t="s">
        <v>250</v>
      </c>
      <c r="H492" s="13" t="s">
        <v>251</v>
      </c>
      <c r="I492" s="13">
        <v>0</v>
      </c>
      <c r="J492" s="72">
        <v>204528.2</v>
      </c>
    </row>
    <row r="493" spans="1:10" x14ac:dyDescent="0.3">
      <c r="A493" s="70" t="s">
        <v>852</v>
      </c>
      <c r="B493" s="13" t="s">
        <v>1583</v>
      </c>
      <c r="C493" s="13" t="s">
        <v>1721</v>
      </c>
      <c r="D493" s="117" t="s">
        <v>1722</v>
      </c>
      <c r="E493" s="13" t="s">
        <v>1723</v>
      </c>
      <c r="F493" s="13" t="s">
        <v>1724</v>
      </c>
      <c r="G493" s="16" t="s">
        <v>250</v>
      </c>
      <c r="H493" s="13" t="s">
        <v>1644</v>
      </c>
      <c r="I493" s="13">
        <v>0</v>
      </c>
      <c r="J493" s="72">
        <f>84216.39+410000</f>
        <v>494216.39</v>
      </c>
    </row>
    <row r="494" spans="1:10" x14ac:dyDescent="0.3">
      <c r="A494" s="70" t="s">
        <v>852</v>
      </c>
      <c r="B494" s="13" t="s">
        <v>1583</v>
      </c>
      <c r="C494" s="13" t="s">
        <v>1725</v>
      </c>
      <c r="D494" s="117"/>
      <c r="E494" s="13" t="s">
        <v>1726</v>
      </c>
      <c r="F494" s="13" t="s">
        <v>1727</v>
      </c>
      <c r="G494" s="16" t="s">
        <v>250</v>
      </c>
      <c r="H494" s="13" t="s">
        <v>1588</v>
      </c>
      <c r="I494" s="13">
        <v>182898.75</v>
      </c>
      <c r="J494" s="72">
        <f>258393.75+388475.84</f>
        <v>646869.59000000008</v>
      </c>
    </row>
    <row r="495" spans="1:10" x14ac:dyDescent="0.3">
      <c r="A495" s="70" t="s">
        <v>852</v>
      </c>
      <c r="B495" s="13" t="s">
        <v>1583</v>
      </c>
      <c r="C495" s="13" t="s">
        <v>1728</v>
      </c>
      <c r="D495" s="117" t="s">
        <v>1658</v>
      </c>
      <c r="E495" s="13" t="s">
        <v>1659</v>
      </c>
      <c r="F495" s="13" t="s">
        <v>1729</v>
      </c>
      <c r="G495" s="16" t="s">
        <v>723</v>
      </c>
      <c r="H495" s="13" t="s">
        <v>724</v>
      </c>
      <c r="I495" s="13">
        <v>900</v>
      </c>
      <c r="J495" s="72">
        <f>900+330744.41</f>
        <v>331644.40999999997</v>
      </c>
    </row>
    <row r="496" spans="1:10" x14ac:dyDescent="0.3">
      <c r="A496" s="70" t="s">
        <v>852</v>
      </c>
      <c r="B496" s="13" t="s">
        <v>1583</v>
      </c>
      <c r="C496" s="13" t="s">
        <v>1730</v>
      </c>
      <c r="D496" s="117" t="s">
        <v>1627</v>
      </c>
      <c r="E496" s="13" t="s">
        <v>1628</v>
      </c>
      <c r="F496" s="13" t="s">
        <v>1731</v>
      </c>
      <c r="G496" s="16" t="s">
        <v>723</v>
      </c>
      <c r="H496" s="13" t="s">
        <v>724</v>
      </c>
      <c r="I496" s="13">
        <v>62918.18</v>
      </c>
      <c r="J496" s="72">
        <f>62918.18+41700</f>
        <v>104618.18</v>
      </c>
    </row>
    <row r="497" spans="1:11" x14ac:dyDescent="0.3">
      <c r="A497" s="70" t="s">
        <v>852</v>
      </c>
      <c r="B497" s="13" t="s">
        <v>1583</v>
      </c>
      <c r="C497" s="13" t="s">
        <v>1732</v>
      </c>
      <c r="D497" s="117"/>
      <c r="E497" s="13" t="s">
        <v>1733</v>
      </c>
      <c r="F497" s="13" t="s">
        <v>1734</v>
      </c>
      <c r="G497" s="16" t="s">
        <v>250</v>
      </c>
      <c r="H497" s="13" t="s">
        <v>1588</v>
      </c>
      <c r="I497" s="13">
        <v>0</v>
      </c>
      <c r="J497" s="72">
        <f>1490+141662.5</f>
        <v>143152.5</v>
      </c>
    </row>
    <row r="498" spans="1:11" x14ac:dyDescent="0.3">
      <c r="A498" s="77" t="s">
        <v>929</v>
      </c>
      <c r="B498" s="38" t="s">
        <v>1583</v>
      </c>
      <c r="C498" s="32">
        <v>6112</v>
      </c>
      <c r="D498" s="117" t="s">
        <v>1735</v>
      </c>
      <c r="E498" s="29" t="s">
        <v>1736</v>
      </c>
      <c r="F498" s="29" t="s">
        <v>1737</v>
      </c>
      <c r="G498" s="32">
        <v>48981</v>
      </c>
      <c r="I498" s="34">
        <v>34172.44</v>
      </c>
      <c r="J498" s="81">
        <v>34172.44</v>
      </c>
    </row>
    <row r="499" spans="1:11" x14ac:dyDescent="0.3">
      <c r="A499" s="77" t="s">
        <v>929</v>
      </c>
      <c r="B499" s="38" t="s">
        <v>1583</v>
      </c>
      <c r="C499" s="32">
        <v>6112</v>
      </c>
      <c r="D499" s="117" t="s">
        <v>1738</v>
      </c>
      <c r="E499" s="29" t="s">
        <v>1739</v>
      </c>
      <c r="F499" s="29" t="s">
        <v>1740</v>
      </c>
      <c r="G499" s="32">
        <v>48981</v>
      </c>
      <c r="I499" s="34">
        <v>34172.44</v>
      </c>
      <c r="J499" s="81">
        <v>34172.44</v>
      </c>
    </row>
    <row r="500" spans="1:11" x14ac:dyDescent="0.3">
      <c r="A500" s="77" t="s">
        <v>929</v>
      </c>
      <c r="B500" s="38" t="s">
        <v>1583</v>
      </c>
      <c r="C500" s="32">
        <v>6112</v>
      </c>
      <c r="D500" s="117" t="s">
        <v>1738</v>
      </c>
      <c r="E500" s="29" t="s">
        <v>1739</v>
      </c>
      <c r="F500" s="29" t="s">
        <v>1741</v>
      </c>
      <c r="G500" s="32">
        <v>48981</v>
      </c>
      <c r="I500" s="34">
        <v>32352.06</v>
      </c>
      <c r="J500" s="81">
        <v>32352.06</v>
      </c>
      <c r="K500" s="53">
        <f>SUM(J447:J500)</f>
        <v>11758519.91</v>
      </c>
    </row>
    <row r="501" spans="1:11" s="57" customFormat="1" x14ac:dyDescent="0.3">
      <c r="A501" s="1"/>
      <c r="B501" s="1"/>
      <c r="C501" s="2"/>
      <c r="D501" s="115"/>
      <c r="E501" s="1"/>
      <c r="F501" s="1"/>
      <c r="G501" s="4"/>
      <c r="H501" s="4"/>
      <c r="I501" s="3"/>
      <c r="J501" s="8"/>
    </row>
    <row r="502" spans="1:11" s="57" customFormat="1" x14ac:dyDescent="0.3">
      <c r="A502" s="1"/>
      <c r="B502" s="1"/>
      <c r="C502" s="2"/>
      <c r="D502" s="115"/>
      <c r="E502" s="1"/>
      <c r="F502" s="1"/>
      <c r="G502" s="4"/>
      <c r="H502" s="4"/>
      <c r="I502" s="3"/>
      <c r="J502" s="8"/>
    </row>
    <row r="503" spans="1:11" s="57" customFormat="1" x14ac:dyDescent="0.3">
      <c r="A503" s="1"/>
      <c r="B503" s="1"/>
      <c r="C503" s="2"/>
      <c r="D503" s="115"/>
      <c r="E503" s="1"/>
      <c r="F503" s="1"/>
      <c r="G503" s="4"/>
      <c r="H503" s="4"/>
      <c r="I503" s="3"/>
      <c r="J503" s="8"/>
    </row>
    <row r="504" spans="1:11" s="57" customFormat="1" x14ac:dyDescent="0.3">
      <c r="A504" s="1"/>
      <c r="B504" s="1"/>
      <c r="C504" s="2"/>
      <c r="D504" s="115"/>
      <c r="E504" s="1"/>
      <c r="F504" s="1"/>
      <c r="G504" s="4"/>
      <c r="H504" s="4"/>
      <c r="I504" s="3"/>
      <c r="J504" s="8"/>
    </row>
    <row r="505" spans="1:11" s="57" customFormat="1" x14ac:dyDescent="0.3">
      <c r="A505" s="1"/>
      <c r="B505" s="1"/>
      <c r="C505" s="2"/>
      <c r="D505" s="115"/>
      <c r="E505" s="1"/>
      <c r="F505" s="1"/>
      <c r="G505" s="4"/>
      <c r="H505" s="4"/>
      <c r="I505" s="3"/>
      <c r="J505" s="8"/>
    </row>
    <row r="506" spans="1:11" s="57" customFormat="1" x14ac:dyDescent="0.3">
      <c r="A506" s="1"/>
      <c r="B506" s="1"/>
      <c r="C506" s="2"/>
      <c r="D506" s="115"/>
      <c r="E506" s="1"/>
      <c r="F506" s="1"/>
      <c r="G506" s="4"/>
      <c r="H506" s="4"/>
      <c r="I506" s="3"/>
      <c r="J506" s="8"/>
    </row>
    <row r="507" spans="1:11" s="57" customFormat="1" x14ac:dyDescent="0.3">
      <c r="A507" s="1"/>
      <c r="B507" s="1"/>
      <c r="C507" s="2"/>
      <c r="D507" s="115"/>
      <c r="E507" s="1"/>
      <c r="F507" s="1"/>
      <c r="G507" s="4"/>
      <c r="H507" s="4"/>
      <c r="I507" s="3"/>
      <c r="J507" s="8"/>
    </row>
    <row r="508" spans="1:11" s="57" customFormat="1" x14ac:dyDescent="0.3">
      <c r="A508" s="1"/>
      <c r="B508" s="1"/>
      <c r="C508" s="2"/>
      <c r="D508" s="115"/>
      <c r="E508" s="1"/>
      <c r="F508" s="1"/>
      <c r="G508" s="4"/>
      <c r="H508" s="4"/>
      <c r="I508" s="3"/>
      <c r="J508" s="8"/>
    </row>
    <row r="509" spans="1:11" s="57" customFormat="1" x14ac:dyDescent="0.3">
      <c r="A509" s="1"/>
      <c r="B509" s="1"/>
      <c r="C509" s="2"/>
      <c r="D509" s="115"/>
      <c r="E509" s="1"/>
      <c r="F509" s="1"/>
      <c r="G509" s="4"/>
      <c r="H509" s="4"/>
      <c r="I509" s="3"/>
      <c r="J509" s="8"/>
    </row>
    <row r="510" spans="1:11" s="57" customFormat="1" x14ac:dyDescent="0.3">
      <c r="A510" s="1"/>
      <c r="B510" s="1"/>
      <c r="C510" s="2"/>
      <c r="D510" s="115"/>
      <c r="E510" s="1"/>
      <c r="F510" s="1"/>
      <c r="G510" s="4"/>
      <c r="H510" s="4"/>
      <c r="I510" s="3"/>
      <c r="J510" s="8"/>
    </row>
    <row r="511" spans="1:11" s="57" customFormat="1" x14ac:dyDescent="0.3">
      <c r="A511" s="1"/>
      <c r="B511" s="1"/>
      <c r="C511" s="2"/>
      <c r="D511" s="115"/>
      <c r="E511" s="1"/>
      <c r="F511" s="1"/>
      <c r="G511" s="4"/>
      <c r="H511" s="4"/>
      <c r="I511" s="3"/>
      <c r="J511" s="8"/>
    </row>
    <row r="512" spans="1:11" s="57" customFormat="1" x14ac:dyDescent="0.3">
      <c r="A512" s="1"/>
      <c r="B512" s="1"/>
      <c r="C512" s="2"/>
      <c r="D512" s="115"/>
      <c r="E512" s="1"/>
      <c r="F512" s="1"/>
      <c r="G512" s="4"/>
      <c r="H512" s="4"/>
      <c r="I512" s="3"/>
      <c r="J512" s="8"/>
    </row>
    <row r="513" spans="1:10" s="57" customFormat="1" x14ac:dyDescent="0.3">
      <c r="A513" s="1"/>
      <c r="B513" s="1"/>
      <c r="C513" s="2"/>
      <c r="D513" s="115"/>
      <c r="E513" s="1"/>
      <c r="F513" s="1"/>
      <c r="G513" s="4"/>
      <c r="H513" s="4"/>
      <c r="I513" s="3"/>
      <c r="J513" s="8"/>
    </row>
    <row r="514" spans="1:10" s="57" customFormat="1" x14ac:dyDescent="0.3">
      <c r="A514" s="1"/>
      <c r="B514" s="1"/>
      <c r="C514" s="2"/>
      <c r="D514" s="115"/>
      <c r="E514" s="1"/>
      <c r="F514" s="1"/>
      <c r="G514" s="4"/>
      <c r="H514" s="4"/>
      <c r="I514" s="3"/>
      <c r="J514" s="8"/>
    </row>
    <row r="515" spans="1:10" s="57" customFormat="1" x14ac:dyDescent="0.3">
      <c r="A515" s="1"/>
      <c r="B515" s="1"/>
      <c r="C515" s="2"/>
      <c r="D515" s="115"/>
      <c r="E515" s="1"/>
      <c r="F515" s="1"/>
      <c r="G515" s="4"/>
      <c r="H515" s="4"/>
      <c r="I515" s="3"/>
      <c r="J515" s="8"/>
    </row>
    <row r="516" spans="1:10" s="57" customFormat="1" x14ac:dyDescent="0.3">
      <c r="A516" s="1"/>
      <c r="B516" s="1"/>
      <c r="C516" s="2"/>
      <c r="D516" s="115"/>
      <c r="E516" s="1"/>
      <c r="F516" s="1"/>
      <c r="G516" s="4"/>
      <c r="H516" s="4"/>
      <c r="I516" s="3"/>
      <c r="J516" s="8"/>
    </row>
    <row r="517" spans="1:10" s="57" customFormat="1" x14ac:dyDescent="0.3">
      <c r="A517" s="1"/>
      <c r="B517" s="1"/>
      <c r="C517" s="2"/>
      <c r="D517" s="115"/>
      <c r="E517" s="1"/>
      <c r="F517" s="1"/>
      <c r="G517" s="4"/>
      <c r="H517" s="4"/>
      <c r="I517" s="3"/>
      <c r="J517" s="8"/>
    </row>
    <row r="518" spans="1:10" s="57" customFormat="1" x14ac:dyDescent="0.3">
      <c r="A518" s="1"/>
      <c r="B518" s="1"/>
      <c r="C518" s="2"/>
      <c r="D518" s="115"/>
      <c r="E518" s="1"/>
      <c r="F518" s="1"/>
      <c r="G518" s="4"/>
      <c r="H518" s="4"/>
      <c r="I518" s="3"/>
      <c r="J518" s="8"/>
    </row>
    <row r="519" spans="1:10" s="57" customFormat="1" x14ac:dyDescent="0.3">
      <c r="A519" s="1"/>
      <c r="B519" s="1"/>
      <c r="C519" s="2"/>
      <c r="D519" s="115"/>
      <c r="E519" s="1"/>
      <c r="F519" s="1"/>
      <c r="G519" s="4"/>
      <c r="H519" s="4"/>
      <c r="I519" s="3"/>
      <c r="J519" s="8"/>
    </row>
    <row r="520" spans="1:10" s="57" customFormat="1" x14ac:dyDescent="0.3">
      <c r="A520" s="1"/>
      <c r="B520" s="1"/>
      <c r="C520" s="2"/>
      <c r="D520" s="115"/>
      <c r="E520" s="1"/>
      <c r="F520" s="1"/>
      <c r="G520" s="4"/>
      <c r="H520" s="4"/>
      <c r="I520" s="3"/>
      <c r="J520" s="8"/>
    </row>
    <row r="521" spans="1:10" s="57" customFormat="1" x14ac:dyDescent="0.3">
      <c r="A521" s="1"/>
      <c r="B521" s="1"/>
      <c r="C521" s="2"/>
      <c r="D521" s="115"/>
      <c r="E521" s="1"/>
      <c r="F521" s="1"/>
      <c r="G521" s="4"/>
      <c r="H521" s="4"/>
      <c r="I521" s="3"/>
      <c r="J521" s="8"/>
    </row>
    <row r="522" spans="1:10" s="57" customFormat="1" x14ac:dyDescent="0.3">
      <c r="A522" s="1"/>
      <c r="B522" s="1"/>
      <c r="C522" s="2"/>
      <c r="D522" s="115"/>
      <c r="E522" s="1"/>
      <c r="F522" s="1"/>
      <c r="G522" s="4"/>
      <c r="H522" s="4"/>
      <c r="I522" s="3"/>
      <c r="J522" s="8"/>
    </row>
    <row r="523" spans="1:10" s="57" customFormat="1" x14ac:dyDescent="0.3">
      <c r="A523" s="1"/>
      <c r="B523" s="1"/>
      <c r="C523" s="2"/>
      <c r="D523" s="115"/>
      <c r="E523" s="1"/>
      <c r="F523" s="1"/>
      <c r="G523" s="4"/>
      <c r="H523" s="4"/>
      <c r="I523" s="3"/>
      <c r="J523" s="8"/>
    </row>
    <row r="524" spans="1:10" s="57" customFormat="1" x14ac:dyDescent="0.3">
      <c r="A524" s="1"/>
      <c r="B524" s="1"/>
      <c r="C524" s="2"/>
      <c r="D524" s="115"/>
      <c r="E524" s="1"/>
      <c r="F524" s="1"/>
      <c r="G524" s="4"/>
      <c r="H524" s="4"/>
      <c r="I524" s="3"/>
      <c r="J524" s="8"/>
    </row>
    <row r="525" spans="1:10" s="57" customFormat="1" x14ac:dyDescent="0.3">
      <c r="A525" s="1"/>
      <c r="B525" s="1"/>
      <c r="C525" s="2"/>
      <c r="D525" s="115"/>
      <c r="E525" s="1"/>
      <c r="F525" s="1"/>
      <c r="G525" s="4"/>
      <c r="H525" s="4"/>
      <c r="I525" s="3"/>
      <c r="J525" s="8"/>
    </row>
    <row r="526" spans="1:10" s="57" customFormat="1" x14ac:dyDescent="0.3">
      <c r="A526" s="1"/>
      <c r="B526" s="1"/>
      <c r="C526" s="2"/>
      <c r="D526" s="115"/>
      <c r="E526" s="1"/>
      <c r="F526" s="1"/>
      <c r="G526" s="4"/>
      <c r="H526" s="4"/>
      <c r="I526" s="3"/>
      <c r="J526" s="8"/>
    </row>
    <row r="527" spans="1:10" s="57" customFormat="1" x14ac:dyDescent="0.3">
      <c r="A527" s="1"/>
      <c r="B527" s="1"/>
      <c r="C527" s="2"/>
      <c r="D527" s="115"/>
      <c r="E527" s="1"/>
      <c r="F527" s="1"/>
      <c r="G527" s="4"/>
      <c r="H527" s="4"/>
      <c r="I527" s="3"/>
      <c r="J527" s="8"/>
    </row>
    <row r="528" spans="1:10" s="57" customFormat="1" x14ac:dyDescent="0.3">
      <c r="A528" s="1"/>
      <c r="B528" s="1"/>
      <c r="C528" s="2"/>
      <c r="D528" s="115"/>
      <c r="E528" s="1"/>
      <c r="F528" s="1"/>
      <c r="G528" s="4"/>
      <c r="H528" s="4"/>
      <c r="I528" s="3"/>
      <c r="J528" s="8"/>
    </row>
    <row r="529" spans="1:10" s="57" customFormat="1" x14ac:dyDescent="0.3">
      <c r="A529" s="1"/>
      <c r="B529" s="1"/>
      <c r="C529" s="2"/>
      <c r="D529" s="115"/>
      <c r="E529" s="1"/>
      <c r="F529" s="1"/>
      <c r="G529" s="4"/>
      <c r="H529" s="4"/>
      <c r="I529" s="3"/>
      <c r="J529" s="8"/>
    </row>
    <row r="530" spans="1:10" s="57" customFormat="1" x14ac:dyDescent="0.3">
      <c r="A530" s="1"/>
      <c r="B530" s="1"/>
      <c r="C530" s="2"/>
      <c r="D530" s="115"/>
      <c r="E530" s="1"/>
      <c r="F530" s="1"/>
      <c r="G530" s="4"/>
      <c r="H530" s="4"/>
      <c r="I530" s="3"/>
      <c r="J530" s="8"/>
    </row>
    <row r="531" spans="1:10" s="57" customFormat="1" x14ac:dyDescent="0.3">
      <c r="A531" s="1"/>
      <c r="B531" s="1"/>
      <c r="C531" s="2"/>
      <c r="D531" s="115"/>
      <c r="E531" s="1"/>
      <c r="F531" s="1"/>
      <c r="G531" s="4"/>
      <c r="H531" s="4"/>
      <c r="I531" s="3"/>
      <c r="J531" s="8"/>
    </row>
    <row r="532" spans="1:10" s="57" customFormat="1" x14ac:dyDescent="0.3">
      <c r="A532" s="1"/>
      <c r="B532" s="1"/>
      <c r="C532" s="2"/>
      <c r="D532" s="115"/>
      <c r="E532" s="1"/>
      <c r="F532" s="1"/>
      <c r="G532" s="4"/>
      <c r="H532" s="4"/>
      <c r="I532" s="3"/>
      <c r="J532" s="8"/>
    </row>
    <row r="533" spans="1:10" s="57" customFormat="1" x14ac:dyDescent="0.3">
      <c r="A533" s="1"/>
      <c r="B533" s="1"/>
      <c r="C533" s="2"/>
      <c r="D533" s="115"/>
      <c r="E533" s="1"/>
      <c r="F533" s="1"/>
      <c r="G533" s="4"/>
      <c r="H533" s="4"/>
      <c r="I533" s="3"/>
      <c r="J533" s="8"/>
    </row>
    <row r="534" spans="1:10" s="57" customFormat="1" x14ac:dyDescent="0.3">
      <c r="A534" s="1"/>
      <c r="B534" s="1"/>
      <c r="C534" s="2"/>
      <c r="D534" s="115"/>
      <c r="E534" s="1"/>
      <c r="F534" s="1"/>
      <c r="G534" s="4"/>
      <c r="H534" s="4"/>
      <c r="I534" s="3"/>
      <c r="J534" s="8"/>
    </row>
    <row r="535" spans="1:10" s="57" customFormat="1" x14ac:dyDescent="0.3">
      <c r="A535" s="1"/>
      <c r="B535" s="1"/>
      <c r="C535" s="2"/>
      <c r="D535" s="115"/>
      <c r="E535" s="1"/>
      <c r="F535" s="1"/>
      <c r="G535" s="4"/>
      <c r="H535" s="4"/>
      <c r="I535" s="3"/>
      <c r="J535" s="8"/>
    </row>
    <row r="536" spans="1:10" s="57" customFormat="1" x14ac:dyDescent="0.3">
      <c r="A536" s="1"/>
      <c r="B536" s="1"/>
      <c r="C536" s="2"/>
      <c r="D536" s="115"/>
      <c r="E536" s="1"/>
      <c r="F536" s="1"/>
      <c r="G536" s="4"/>
      <c r="H536" s="4"/>
      <c r="I536" s="3"/>
      <c r="J536" s="8"/>
    </row>
    <row r="537" spans="1:10" s="57" customFormat="1" x14ac:dyDescent="0.3">
      <c r="A537" s="1"/>
      <c r="B537" s="1"/>
      <c r="C537" s="2"/>
      <c r="D537" s="115"/>
      <c r="E537" s="1"/>
      <c r="F537" s="1"/>
      <c r="G537" s="4"/>
      <c r="H537" s="4"/>
      <c r="I537" s="3"/>
      <c r="J537" s="8"/>
    </row>
    <row r="538" spans="1:10" s="57" customFormat="1" x14ac:dyDescent="0.3">
      <c r="A538" s="1"/>
      <c r="B538" s="1"/>
      <c r="C538" s="2"/>
      <c r="D538" s="115"/>
      <c r="E538" s="1"/>
      <c r="F538" s="1"/>
      <c r="G538" s="4"/>
      <c r="H538" s="4"/>
      <c r="I538" s="3"/>
      <c r="J538" s="8"/>
    </row>
    <row r="539" spans="1:10" s="57" customFormat="1" x14ac:dyDescent="0.3">
      <c r="A539" s="1"/>
      <c r="B539" s="1"/>
      <c r="C539" s="2"/>
      <c r="D539" s="115"/>
      <c r="E539" s="1"/>
      <c r="F539" s="1"/>
      <c r="G539" s="4"/>
      <c r="H539" s="4"/>
      <c r="I539" s="3"/>
      <c r="J539" s="8"/>
    </row>
    <row r="540" spans="1:10" s="57" customFormat="1" x14ac:dyDescent="0.3">
      <c r="A540" s="1"/>
      <c r="B540" s="1"/>
      <c r="C540" s="2"/>
      <c r="D540" s="115"/>
      <c r="E540" s="1"/>
      <c r="F540" s="1"/>
      <c r="G540" s="4"/>
      <c r="H540" s="4"/>
      <c r="I540" s="3"/>
      <c r="J540" s="8"/>
    </row>
    <row r="541" spans="1:10" s="57" customFormat="1" x14ac:dyDescent="0.3">
      <c r="A541" s="1"/>
      <c r="B541" s="1"/>
      <c r="C541" s="2"/>
      <c r="D541" s="115"/>
      <c r="E541" s="1"/>
      <c r="F541" s="1"/>
      <c r="G541" s="4"/>
      <c r="H541" s="4"/>
      <c r="I541" s="3"/>
      <c r="J541" s="8"/>
    </row>
    <row r="542" spans="1:10" s="57" customFormat="1" x14ac:dyDescent="0.3">
      <c r="A542" s="1"/>
      <c r="B542" s="1"/>
      <c r="C542" s="2"/>
      <c r="D542" s="115"/>
      <c r="E542" s="1"/>
      <c r="F542" s="1"/>
      <c r="G542" s="4"/>
      <c r="H542" s="4"/>
      <c r="I542" s="3"/>
      <c r="J542" s="8"/>
    </row>
    <row r="543" spans="1:10" s="57" customFormat="1" x14ac:dyDescent="0.3">
      <c r="A543" s="1"/>
      <c r="B543" s="1"/>
      <c r="C543" s="2"/>
      <c r="D543" s="115"/>
      <c r="E543" s="1"/>
      <c r="F543" s="1"/>
      <c r="G543" s="4"/>
      <c r="H543" s="4"/>
      <c r="I543" s="3"/>
      <c r="J543" s="8"/>
    </row>
    <row r="544" spans="1:10" s="57" customFormat="1" x14ac:dyDescent="0.3">
      <c r="A544" s="1"/>
      <c r="B544" s="1"/>
      <c r="C544" s="2"/>
      <c r="D544" s="115"/>
      <c r="E544" s="1"/>
      <c r="F544" s="1"/>
      <c r="G544" s="4"/>
      <c r="H544" s="4"/>
      <c r="I544" s="3"/>
      <c r="J544" s="8"/>
    </row>
    <row r="545" spans="1:10" s="57" customFormat="1" x14ac:dyDescent="0.3">
      <c r="A545" s="1"/>
      <c r="B545" s="1"/>
      <c r="C545" s="2"/>
      <c r="D545" s="115"/>
      <c r="E545" s="1"/>
      <c r="F545" s="1"/>
      <c r="G545" s="4"/>
      <c r="H545" s="4"/>
      <c r="I545" s="3"/>
      <c r="J545" s="8"/>
    </row>
    <row r="546" spans="1:10" s="57" customFormat="1" x14ac:dyDescent="0.3">
      <c r="A546" s="1"/>
      <c r="B546" s="1"/>
      <c r="C546" s="2"/>
      <c r="D546" s="115"/>
      <c r="E546" s="1"/>
      <c r="F546" s="1"/>
      <c r="G546" s="4"/>
      <c r="H546" s="4"/>
      <c r="I546" s="3"/>
      <c r="J546" s="8"/>
    </row>
    <row r="547" spans="1:10" s="57" customFormat="1" x14ac:dyDescent="0.3">
      <c r="A547" s="1"/>
      <c r="B547" s="1"/>
      <c r="C547" s="2"/>
      <c r="D547" s="115"/>
      <c r="E547" s="1"/>
      <c r="F547" s="1"/>
      <c r="G547" s="4"/>
      <c r="H547" s="4"/>
      <c r="I547" s="3"/>
      <c r="J547" s="8"/>
    </row>
    <row r="548" spans="1:10" s="57" customFormat="1" x14ac:dyDescent="0.3">
      <c r="A548" s="1"/>
      <c r="B548" s="1"/>
      <c r="C548" s="2"/>
      <c r="D548" s="115"/>
      <c r="E548" s="1"/>
      <c r="F548" s="1"/>
      <c r="G548" s="4"/>
      <c r="H548" s="4"/>
      <c r="I548" s="3"/>
      <c r="J548" s="8"/>
    </row>
    <row r="549" spans="1:10" s="57" customFormat="1" x14ac:dyDescent="0.3">
      <c r="A549" s="1"/>
      <c r="B549" s="1"/>
      <c r="C549" s="2"/>
      <c r="D549" s="115"/>
      <c r="E549" s="1"/>
      <c r="F549" s="1"/>
      <c r="G549" s="4"/>
      <c r="H549" s="4"/>
      <c r="I549" s="3"/>
      <c r="J549" s="8"/>
    </row>
    <row r="550" spans="1:10" s="57" customFormat="1" x14ac:dyDescent="0.3">
      <c r="A550" s="1"/>
      <c r="B550" s="1"/>
      <c r="C550" s="2"/>
      <c r="D550" s="115"/>
      <c r="E550" s="1"/>
      <c r="F550" s="1"/>
      <c r="G550" s="4"/>
      <c r="H550" s="4"/>
      <c r="I550" s="3"/>
      <c r="J550" s="8"/>
    </row>
    <row r="551" spans="1:10" s="57" customFormat="1" x14ac:dyDescent="0.3">
      <c r="A551" s="1"/>
      <c r="B551" s="1"/>
      <c r="C551" s="2"/>
      <c r="D551" s="115"/>
      <c r="E551" s="1"/>
      <c r="F551" s="1"/>
      <c r="G551" s="4"/>
      <c r="H551" s="4"/>
      <c r="I551" s="3"/>
      <c r="J551" s="8"/>
    </row>
    <row r="552" spans="1:10" s="57" customFormat="1" x14ac:dyDescent="0.3">
      <c r="A552" s="1"/>
      <c r="B552" s="1"/>
      <c r="C552" s="2"/>
      <c r="D552" s="115"/>
      <c r="E552" s="1"/>
      <c r="F552" s="1"/>
      <c r="G552" s="4"/>
      <c r="H552" s="4"/>
      <c r="I552" s="3"/>
      <c r="J552" s="8"/>
    </row>
    <row r="553" spans="1:10" s="57" customFormat="1" x14ac:dyDescent="0.3">
      <c r="A553" s="1"/>
      <c r="B553" s="1"/>
      <c r="C553" s="2"/>
      <c r="D553" s="115"/>
      <c r="E553" s="1"/>
      <c r="F553" s="1"/>
      <c r="G553" s="4"/>
      <c r="H553" s="4"/>
      <c r="I553" s="3"/>
      <c r="J553" s="8"/>
    </row>
    <row r="554" spans="1:10" s="57" customFormat="1" x14ac:dyDescent="0.3">
      <c r="A554" s="1"/>
      <c r="B554" s="1"/>
      <c r="C554" s="2"/>
      <c r="D554" s="115"/>
      <c r="E554" s="1"/>
      <c r="F554" s="1"/>
      <c r="G554" s="4"/>
      <c r="H554" s="4"/>
      <c r="I554" s="3"/>
      <c r="J554" s="8"/>
    </row>
    <row r="555" spans="1:10" s="57" customFormat="1" x14ac:dyDescent="0.3">
      <c r="A555" s="1"/>
      <c r="B555" s="1"/>
      <c r="C555" s="2"/>
      <c r="D555" s="115"/>
      <c r="E555" s="1"/>
      <c r="F555" s="1"/>
      <c r="G555" s="4"/>
      <c r="H555" s="4"/>
      <c r="I555" s="3"/>
      <c r="J555" s="8"/>
    </row>
    <row r="556" spans="1:10" s="57" customFormat="1" x14ac:dyDescent="0.3">
      <c r="A556" s="1"/>
      <c r="B556" s="1"/>
      <c r="C556" s="2"/>
      <c r="D556" s="115"/>
      <c r="E556" s="1"/>
      <c r="F556" s="1"/>
      <c r="G556" s="4"/>
      <c r="H556" s="4"/>
      <c r="I556" s="3"/>
      <c r="J556" s="8"/>
    </row>
    <row r="557" spans="1:10" s="57" customFormat="1" x14ac:dyDescent="0.3">
      <c r="A557" s="1"/>
      <c r="B557" s="1"/>
      <c r="C557" s="2"/>
      <c r="D557" s="115"/>
      <c r="E557" s="1"/>
      <c r="F557" s="1"/>
      <c r="G557" s="4"/>
      <c r="H557" s="4"/>
      <c r="I557" s="3"/>
      <c r="J557" s="8"/>
    </row>
    <row r="558" spans="1:10" s="57" customFormat="1" x14ac:dyDescent="0.3">
      <c r="A558" s="1"/>
      <c r="B558" s="1"/>
      <c r="C558" s="2"/>
      <c r="D558" s="115"/>
      <c r="E558" s="1"/>
      <c r="F558" s="1"/>
      <c r="G558" s="4"/>
      <c r="H558" s="4"/>
      <c r="I558" s="3"/>
      <c r="J558" s="8"/>
    </row>
    <row r="559" spans="1:10" s="57" customFormat="1" x14ac:dyDescent="0.3">
      <c r="A559" s="1"/>
      <c r="B559" s="1"/>
      <c r="C559" s="2"/>
      <c r="D559" s="115"/>
      <c r="E559" s="1"/>
      <c r="F559" s="1"/>
      <c r="G559" s="4"/>
      <c r="H559" s="4"/>
      <c r="I559" s="3"/>
      <c r="J559" s="8"/>
    </row>
    <row r="560" spans="1:10" s="57" customFormat="1" x14ac:dyDescent="0.3">
      <c r="A560" s="1"/>
      <c r="B560" s="1"/>
      <c r="C560" s="2"/>
      <c r="D560" s="115"/>
      <c r="E560" s="1"/>
      <c r="F560" s="1"/>
      <c r="G560" s="4"/>
      <c r="H560" s="4"/>
      <c r="I560" s="3"/>
      <c r="J560" s="8"/>
    </row>
    <row r="561" spans="1:10" s="57" customFormat="1" x14ac:dyDescent="0.3">
      <c r="A561" s="1"/>
      <c r="B561" s="1"/>
      <c r="C561" s="2"/>
      <c r="D561" s="115"/>
      <c r="E561" s="1"/>
      <c r="F561" s="1"/>
      <c r="G561" s="4"/>
      <c r="H561" s="4"/>
      <c r="I561" s="3"/>
      <c r="J561" s="8"/>
    </row>
    <row r="562" spans="1:10" s="57" customFormat="1" x14ac:dyDescent="0.3">
      <c r="A562" s="1"/>
      <c r="B562" s="1"/>
      <c r="C562" s="2"/>
      <c r="D562" s="115"/>
      <c r="E562" s="1"/>
      <c r="F562" s="1"/>
      <c r="G562" s="4"/>
      <c r="H562" s="4"/>
      <c r="I562" s="3"/>
      <c r="J562" s="8"/>
    </row>
    <row r="563" spans="1:10" s="57" customFormat="1" x14ac:dyDescent="0.3">
      <c r="A563" s="1"/>
      <c r="B563" s="1"/>
      <c r="C563" s="2"/>
      <c r="D563" s="115"/>
      <c r="E563" s="1"/>
      <c r="F563" s="1"/>
      <c r="G563" s="4"/>
      <c r="H563" s="4"/>
      <c r="I563" s="3"/>
      <c r="J563" s="8"/>
    </row>
    <row r="564" spans="1:10" s="57" customFormat="1" x14ac:dyDescent="0.3">
      <c r="A564" s="1"/>
      <c r="B564" s="1"/>
      <c r="C564" s="2"/>
      <c r="D564" s="115"/>
      <c r="E564" s="1"/>
      <c r="F564" s="1"/>
      <c r="G564" s="4"/>
      <c r="H564" s="4"/>
      <c r="I564" s="3"/>
      <c r="J564" s="8"/>
    </row>
    <row r="565" spans="1:10" s="57" customFormat="1" x14ac:dyDescent="0.3">
      <c r="A565" s="1"/>
      <c r="B565" s="1"/>
      <c r="C565" s="2"/>
      <c r="D565" s="115"/>
      <c r="E565" s="1"/>
      <c r="F565" s="1"/>
      <c r="G565" s="4"/>
      <c r="H565" s="4"/>
      <c r="I565" s="3"/>
      <c r="J565" s="8"/>
    </row>
    <row r="566" spans="1:10" s="57" customFormat="1" x14ac:dyDescent="0.3">
      <c r="A566" s="1"/>
      <c r="B566" s="1"/>
      <c r="C566" s="2"/>
      <c r="D566" s="115"/>
      <c r="E566" s="1"/>
      <c r="F566" s="1"/>
      <c r="G566" s="4"/>
      <c r="H566" s="4"/>
      <c r="I566" s="3"/>
      <c r="J566" s="8"/>
    </row>
    <row r="567" spans="1:10" s="57" customFormat="1" x14ac:dyDescent="0.3">
      <c r="A567" s="1"/>
      <c r="B567" s="1"/>
      <c r="C567" s="2"/>
      <c r="D567" s="115"/>
      <c r="E567" s="1"/>
      <c r="F567" s="1"/>
      <c r="G567" s="4"/>
      <c r="H567" s="4"/>
      <c r="I567" s="3"/>
      <c r="J567" s="8"/>
    </row>
    <row r="568" spans="1:10" s="57" customFormat="1" x14ac:dyDescent="0.3">
      <c r="A568" s="1"/>
      <c r="B568" s="1"/>
      <c r="C568" s="2"/>
      <c r="D568" s="115"/>
      <c r="E568" s="1"/>
      <c r="F568" s="1"/>
      <c r="G568" s="4"/>
      <c r="H568" s="4"/>
      <c r="I568" s="3"/>
      <c r="J568" s="8"/>
    </row>
    <row r="569" spans="1:10" s="57" customFormat="1" x14ac:dyDescent="0.3">
      <c r="A569" s="1"/>
      <c r="B569" s="1"/>
      <c r="C569" s="2"/>
      <c r="D569" s="115"/>
      <c r="E569" s="1"/>
      <c r="F569" s="1"/>
      <c r="G569" s="4"/>
      <c r="H569" s="4"/>
      <c r="I569" s="3"/>
      <c r="J569" s="8"/>
    </row>
    <row r="570" spans="1:10" s="57" customFormat="1" x14ac:dyDescent="0.3">
      <c r="A570" s="1"/>
      <c r="B570" s="1"/>
      <c r="C570" s="2"/>
      <c r="D570" s="115"/>
      <c r="E570" s="1"/>
      <c r="F570" s="1"/>
      <c r="G570" s="4"/>
      <c r="H570" s="4"/>
      <c r="I570" s="3"/>
      <c r="J570" s="8"/>
    </row>
    <row r="571" spans="1:10" s="57" customFormat="1" x14ac:dyDescent="0.3">
      <c r="A571" s="1"/>
      <c r="B571" s="1"/>
      <c r="C571" s="2"/>
      <c r="D571" s="115"/>
      <c r="E571" s="1"/>
      <c r="F571" s="1"/>
      <c r="G571" s="4"/>
      <c r="H571" s="4"/>
      <c r="I571" s="3"/>
      <c r="J571" s="8"/>
    </row>
    <row r="572" spans="1:10" s="57" customFormat="1" x14ac:dyDescent="0.3">
      <c r="A572" s="1"/>
      <c r="B572" s="1"/>
      <c r="C572" s="2"/>
      <c r="D572" s="115"/>
      <c r="E572" s="1"/>
      <c r="F572" s="1"/>
      <c r="G572" s="4"/>
      <c r="H572" s="4"/>
      <c r="I572" s="3"/>
      <c r="J572" s="8"/>
    </row>
    <row r="573" spans="1:10" s="57" customFormat="1" x14ac:dyDescent="0.3">
      <c r="A573" s="1"/>
      <c r="B573" s="1"/>
      <c r="C573" s="2"/>
      <c r="D573" s="115"/>
      <c r="E573" s="1"/>
      <c r="F573" s="1"/>
      <c r="G573" s="4"/>
      <c r="H573" s="4"/>
      <c r="I573" s="3"/>
      <c r="J573" s="8"/>
    </row>
    <row r="574" spans="1:10" s="57" customFormat="1" x14ac:dyDescent="0.3">
      <c r="A574" s="1"/>
      <c r="B574" s="1"/>
      <c r="C574" s="2"/>
      <c r="D574" s="115"/>
      <c r="E574" s="1"/>
      <c r="F574" s="1"/>
      <c r="G574" s="4"/>
      <c r="H574" s="4"/>
      <c r="I574" s="3"/>
      <c r="J574" s="8"/>
    </row>
    <row r="575" spans="1:10" s="57" customFormat="1" x14ac:dyDescent="0.3">
      <c r="A575" s="1"/>
      <c r="B575" s="1"/>
      <c r="C575" s="2"/>
      <c r="D575" s="115"/>
      <c r="E575" s="1"/>
      <c r="F575" s="1"/>
      <c r="G575" s="4"/>
      <c r="H575" s="4"/>
      <c r="I575" s="3"/>
      <c r="J575" s="8"/>
    </row>
    <row r="576" spans="1:10" s="57" customFormat="1" x14ac:dyDescent="0.3">
      <c r="A576" s="1"/>
      <c r="B576" s="1"/>
      <c r="C576" s="2"/>
      <c r="D576" s="115"/>
      <c r="E576" s="1"/>
      <c r="F576" s="1"/>
      <c r="G576" s="4"/>
      <c r="H576" s="4"/>
      <c r="I576" s="3"/>
      <c r="J576" s="8"/>
    </row>
    <row r="577" spans="1:10" s="57" customFormat="1" x14ac:dyDescent="0.3">
      <c r="A577" s="1"/>
      <c r="B577" s="1"/>
      <c r="C577" s="2"/>
      <c r="D577" s="115"/>
      <c r="E577" s="1"/>
      <c r="F577" s="1"/>
      <c r="G577" s="4"/>
      <c r="H577" s="4"/>
      <c r="I577" s="3"/>
      <c r="J577" s="8"/>
    </row>
    <row r="578" spans="1:10" s="57" customFormat="1" x14ac:dyDescent="0.3">
      <c r="A578" s="1"/>
      <c r="B578" s="1"/>
      <c r="C578" s="2"/>
      <c r="D578" s="115"/>
      <c r="E578" s="1"/>
      <c r="F578" s="1"/>
      <c r="G578" s="4"/>
      <c r="H578" s="4"/>
      <c r="I578" s="3"/>
      <c r="J578" s="8"/>
    </row>
    <row r="579" spans="1:10" s="57" customFormat="1" x14ac:dyDescent="0.3">
      <c r="A579" s="1"/>
      <c r="B579" s="1"/>
      <c r="C579" s="2"/>
      <c r="D579" s="115"/>
      <c r="E579" s="1"/>
      <c r="F579" s="1"/>
      <c r="G579" s="4"/>
      <c r="H579" s="4"/>
      <c r="I579" s="3"/>
      <c r="J579" s="8"/>
    </row>
    <row r="580" spans="1:10" s="57" customFormat="1" x14ac:dyDescent="0.3">
      <c r="A580" s="1"/>
      <c r="B580" s="1"/>
      <c r="C580" s="2"/>
      <c r="D580" s="115"/>
      <c r="E580" s="1"/>
      <c r="F580" s="1"/>
      <c r="G580" s="4"/>
      <c r="H580" s="4"/>
      <c r="I580" s="3"/>
      <c r="J580" s="8"/>
    </row>
    <row r="581" spans="1:10" s="57" customFormat="1" x14ac:dyDescent="0.3">
      <c r="A581" s="1"/>
      <c r="B581" s="1"/>
      <c r="C581" s="2"/>
      <c r="D581" s="115"/>
      <c r="E581" s="1"/>
      <c r="F581" s="1"/>
      <c r="G581" s="4"/>
      <c r="H581" s="4"/>
      <c r="I581" s="3"/>
      <c r="J581" s="8"/>
    </row>
    <row r="582" spans="1:10" s="57" customFormat="1" x14ac:dyDescent="0.3">
      <c r="A582" s="1"/>
      <c r="B582" s="1"/>
      <c r="C582" s="2"/>
      <c r="D582" s="115"/>
      <c r="E582" s="1"/>
      <c r="F582" s="1"/>
      <c r="G582" s="4"/>
      <c r="H582" s="4"/>
      <c r="I582" s="3"/>
      <c r="J582" s="8"/>
    </row>
    <row r="583" spans="1:10" s="57" customFormat="1" x14ac:dyDescent="0.3">
      <c r="A583" s="1"/>
      <c r="B583" s="1"/>
      <c r="C583" s="2"/>
      <c r="D583" s="115"/>
      <c r="E583" s="1"/>
      <c r="F583" s="1"/>
      <c r="G583" s="4"/>
      <c r="H583" s="4"/>
      <c r="I583" s="3"/>
      <c r="J583" s="8"/>
    </row>
    <row r="584" spans="1:10" s="57" customFormat="1" x14ac:dyDescent="0.3">
      <c r="A584" s="1"/>
      <c r="B584" s="1"/>
      <c r="C584" s="2"/>
      <c r="D584" s="115"/>
      <c r="E584" s="1"/>
      <c r="F584" s="1"/>
      <c r="G584" s="4"/>
      <c r="H584" s="4"/>
      <c r="I584" s="3"/>
      <c r="J584" s="8"/>
    </row>
    <row r="585" spans="1:10" s="57" customFormat="1" x14ac:dyDescent="0.3">
      <c r="A585" s="1"/>
      <c r="B585" s="1"/>
      <c r="C585" s="2"/>
      <c r="D585" s="115"/>
      <c r="E585" s="1"/>
      <c r="F585" s="1"/>
      <c r="G585" s="4"/>
      <c r="H585" s="4"/>
      <c r="I585" s="3"/>
      <c r="J585" s="8"/>
    </row>
    <row r="586" spans="1:10" s="57" customFormat="1" x14ac:dyDescent="0.3">
      <c r="A586" s="1"/>
      <c r="B586" s="1"/>
      <c r="C586" s="2"/>
      <c r="D586" s="115"/>
      <c r="E586" s="1"/>
      <c r="F586" s="1"/>
      <c r="G586" s="4"/>
      <c r="H586" s="4"/>
      <c r="I586" s="3"/>
      <c r="J586" s="8"/>
    </row>
    <row r="587" spans="1:10" s="57" customFormat="1" x14ac:dyDescent="0.3">
      <c r="A587" s="1"/>
      <c r="B587" s="1"/>
      <c r="C587" s="2"/>
      <c r="D587" s="115"/>
      <c r="E587" s="1"/>
      <c r="F587" s="1"/>
      <c r="G587" s="4"/>
      <c r="H587" s="4"/>
      <c r="I587" s="3"/>
      <c r="J587" s="8"/>
    </row>
    <row r="588" spans="1:10" s="57" customFormat="1" x14ac:dyDescent="0.3">
      <c r="A588" s="1"/>
      <c r="B588" s="1"/>
      <c r="C588" s="2"/>
      <c r="D588" s="115"/>
      <c r="E588" s="1"/>
      <c r="F588" s="1"/>
      <c r="G588" s="4"/>
      <c r="H588" s="4"/>
      <c r="I588" s="3"/>
      <c r="J588" s="8"/>
    </row>
    <row r="589" spans="1:10" s="57" customFormat="1" x14ac:dyDescent="0.3">
      <c r="A589" s="1"/>
      <c r="B589" s="1"/>
      <c r="C589" s="2"/>
      <c r="D589" s="115"/>
      <c r="E589" s="1"/>
      <c r="F589" s="1"/>
      <c r="G589" s="4"/>
      <c r="H589" s="4"/>
      <c r="I589" s="3"/>
      <c r="J589" s="8"/>
    </row>
    <row r="590" spans="1:10" s="57" customFormat="1" x14ac:dyDescent="0.3">
      <c r="A590" s="1"/>
      <c r="B590" s="1"/>
      <c r="C590" s="2"/>
      <c r="D590" s="115"/>
      <c r="E590" s="1"/>
      <c r="F590" s="1"/>
      <c r="G590" s="4"/>
      <c r="H590" s="4"/>
      <c r="I590" s="3"/>
      <c r="J590" s="8"/>
    </row>
    <row r="591" spans="1:10" s="57" customFormat="1" x14ac:dyDescent="0.3">
      <c r="A591" s="1"/>
      <c r="B591" s="1"/>
      <c r="C591" s="2"/>
      <c r="D591" s="115"/>
      <c r="E591" s="1"/>
      <c r="F591" s="1"/>
      <c r="G591" s="4"/>
      <c r="H591" s="4"/>
      <c r="I591" s="3"/>
      <c r="J591" s="8"/>
    </row>
    <row r="592" spans="1:10" s="57" customFormat="1" x14ac:dyDescent="0.3">
      <c r="A592" s="1"/>
      <c r="B592" s="1"/>
      <c r="C592" s="2"/>
      <c r="D592" s="115"/>
      <c r="E592" s="1"/>
      <c r="F592" s="1"/>
      <c r="G592" s="4"/>
      <c r="H592" s="4"/>
      <c r="I592" s="3"/>
      <c r="J592" s="8"/>
    </row>
    <row r="593" spans="1:10" s="57" customFormat="1" x14ac:dyDescent="0.3">
      <c r="A593" s="1"/>
      <c r="B593" s="1"/>
      <c r="C593" s="2"/>
      <c r="D593" s="115"/>
      <c r="E593" s="1"/>
      <c r="F593" s="1"/>
      <c r="G593" s="4"/>
      <c r="H593" s="4"/>
      <c r="I593" s="3"/>
      <c r="J593" s="8"/>
    </row>
    <row r="594" spans="1:10" s="57" customFormat="1" x14ac:dyDescent="0.3">
      <c r="A594" s="1"/>
      <c r="B594" s="1"/>
      <c r="C594" s="2"/>
      <c r="D594" s="115"/>
      <c r="E594" s="1"/>
      <c r="F594" s="1"/>
      <c r="G594" s="4"/>
      <c r="H594" s="4"/>
      <c r="I594" s="3"/>
      <c r="J594" s="8"/>
    </row>
    <row r="595" spans="1:10" s="57" customFormat="1" x14ac:dyDescent="0.3">
      <c r="A595" s="1"/>
      <c r="B595" s="1"/>
      <c r="C595" s="2"/>
      <c r="D595" s="115"/>
      <c r="E595" s="1"/>
      <c r="F595" s="1"/>
      <c r="G595" s="4"/>
      <c r="H595" s="4"/>
      <c r="I595" s="3"/>
      <c r="J595" s="8"/>
    </row>
    <row r="596" spans="1:10" s="57" customFormat="1" x14ac:dyDescent="0.3">
      <c r="A596" s="1"/>
      <c r="B596" s="1"/>
      <c r="C596" s="2"/>
      <c r="D596" s="115"/>
      <c r="E596" s="1"/>
      <c r="F596" s="1"/>
      <c r="G596" s="4"/>
      <c r="H596" s="4"/>
      <c r="I596" s="3"/>
      <c r="J596" s="8"/>
    </row>
    <row r="597" spans="1:10" s="57" customFormat="1" x14ac:dyDescent="0.3">
      <c r="A597" s="1"/>
      <c r="B597" s="1"/>
      <c r="C597" s="2"/>
      <c r="D597" s="115"/>
      <c r="E597" s="1"/>
      <c r="F597" s="1"/>
      <c r="G597" s="4"/>
      <c r="H597" s="4"/>
      <c r="I597" s="3"/>
      <c r="J597" s="8"/>
    </row>
    <row r="598" spans="1:10" s="57" customFormat="1" x14ac:dyDescent="0.3">
      <c r="A598" s="1"/>
      <c r="B598" s="1"/>
      <c r="C598" s="2"/>
      <c r="D598" s="115"/>
      <c r="E598" s="1"/>
      <c r="F598" s="1"/>
      <c r="G598" s="4"/>
      <c r="H598" s="4"/>
      <c r="I598" s="3"/>
      <c r="J598" s="8"/>
    </row>
    <row r="599" spans="1:10" s="57" customFormat="1" x14ac:dyDescent="0.3">
      <c r="A599" s="1"/>
      <c r="B599" s="1"/>
      <c r="C599" s="2"/>
      <c r="D599" s="115"/>
      <c r="E599" s="1"/>
      <c r="F599" s="1"/>
      <c r="G599" s="4"/>
      <c r="H599" s="4"/>
      <c r="I599" s="3"/>
      <c r="J599" s="8"/>
    </row>
    <row r="600" spans="1:10" s="57" customFormat="1" x14ac:dyDescent="0.3">
      <c r="A600" s="1"/>
      <c r="B600" s="1"/>
      <c r="C600" s="2"/>
      <c r="D600" s="115"/>
      <c r="E600" s="1"/>
      <c r="F600" s="1"/>
      <c r="G600" s="4"/>
      <c r="H600" s="4"/>
      <c r="I600" s="3"/>
      <c r="J600" s="8"/>
    </row>
    <row r="601" spans="1:10" s="57" customFormat="1" x14ac:dyDescent="0.3">
      <c r="A601" s="1"/>
      <c r="B601" s="1"/>
      <c r="C601" s="2"/>
      <c r="D601" s="115"/>
      <c r="E601" s="1"/>
      <c r="F601" s="1"/>
      <c r="G601" s="4"/>
      <c r="H601" s="4"/>
      <c r="I601" s="3"/>
      <c r="J601" s="8"/>
    </row>
    <row r="602" spans="1:10" s="57" customFormat="1" x14ac:dyDescent="0.3">
      <c r="A602" s="1"/>
      <c r="B602" s="1"/>
      <c r="C602" s="2"/>
      <c r="D602" s="115"/>
      <c r="E602" s="1"/>
      <c r="F602" s="1"/>
      <c r="G602" s="4"/>
      <c r="H602" s="4"/>
      <c r="I602" s="3"/>
      <c r="J602" s="8"/>
    </row>
    <row r="603" spans="1:10" s="57" customFormat="1" x14ac:dyDescent="0.3">
      <c r="A603" s="1"/>
      <c r="B603" s="1"/>
      <c r="C603" s="2"/>
      <c r="D603" s="115"/>
      <c r="E603" s="1"/>
      <c r="F603" s="1"/>
      <c r="G603" s="4"/>
      <c r="H603" s="4"/>
      <c r="I603" s="3"/>
      <c r="J603" s="8"/>
    </row>
    <row r="604" spans="1:10" s="57" customFormat="1" x14ac:dyDescent="0.3">
      <c r="A604" s="1"/>
      <c r="B604" s="1"/>
      <c r="C604" s="2"/>
      <c r="D604" s="115"/>
      <c r="E604" s="1"/>
      <c r="F604" s="1"/>
      <c r="G604" s="4"/>
      <c r="H604" s="4"/>
      <c r="I604" s="3"/>
      <c r="J604" s="8"/>
    </row>
    <row r="605" spans="1:10" s="57" customFormat="1" x14ac:dyDescent="0.3">
      <c r="A605" s="1"/>
      <c r="B605" s="1"/>
      <c r="C605" s="2"/>
      <c r="D605" s="115"/>
      <c r="E605" s="1"/>
      <c r="F605" s="1"/>
      <c r="G605" s="4"/>
      <c r="H605" s="4"/>
      <c r="I605" s="3"/>
      <c r="J605" s="8"/>
    </row>
    <row r="606" spans="1:10" s="57" customFormat="1" x14ac:dyDescent="0.3">
      <c r="A606" s="1"/>
      <c r="B606" s="1"/>
      <c r="C606" s="2"/>
      <c r="D606" s="115"/>
      <c r="E606" s="1"/>
      <c r="F606" s="1"/>
      <c r="G606" s="4"/>
      <c r="H606" s="4"/>
      <c r="I606" s="3"/>
      <c r="J606" s="8"/>
    </row>
    <row r="607" spans="1:10" s="57" customFormat="1" x14ac:dyDescent="0.3">
      <c r="A607" s="1"/>
      <c r="B607" s="1"/>
      <c r="C607" s="2"/>
      <c r="D607" s="115"/>
      <c r="E607" s="1"/>
      <c r="F607" s="1"/>
      <c r="G607" s="4"/>
      <c r="H607" s="4"/>
      <c r="I607" s="3"/>
      <c r="J607" s="8"/>
    </row>
    <row r="608" spans="1:10" s="57" customFormat="1" x14ac:dyDescent="0.3">
      <c r="A608" s="1"/>
      <c r="B608" s="1"/>
      <c r="C608" s="2"/>
      <c r="D608" s="115"/>
      <c r="E608" s="1"/>
      <c r="F608" s="1"/>
      <c r="G608" s="4"/>
      <c r="H608" s="4"/>
      <c r="I608" s="3"/>
      <c r="J608" s="8"/>
    </row>
    <row r="609" spans="1:10" s="57" customFormat="1" x14ac:dyDescent="0.3">
      <c r="A609" s="1"/>
      <c r="B609" s="1"/>
      <c r="C609" s="2"/>
      <c r="D609" s="115"/>
      <c r="E609" s="1"/>
      <c r="F609" s="1"/>
      <c r="G609" s="4"/>
      <c r="H609" s="4"/>
      <c r="I609" s="3"/>
      <c r="J609" s="8"/>
    </row>
    <row r="610" spans="1:10" s="57" customFormat="1" x14ac:dyDescent="0.3">
      <c r="A610" s="1"/>
      <c r="B610" s="1"/>
      <c r="C610" s="2"/>
      <c r="D610" s="115"/>
      <c r="E610" s="1"/>
      <c r="F610" s="1"/>
      <c r="G610" s="4"/>
      <c r="H610" s="4"/>
      <c r="I610" s="3"/>
      <c r="J610" s="8"/>
    </row>
    <row r="611" spans="1:10" s="57" customFormat="1" x14ac:dyDescent="0.3">
      <c r="A611" s="1"/>
      <c r="B611" s="1"/>
      <c r="C611" s="2"/>
      <c r="D611" s="115"/>
      <c r="E611" s="1"/>
      <c r="F611" s="1"/>
      <c r="G611" s="4"/>
      <c r="H611" s="4"/>
      <c r="I611" s="3"/>
      <c r="J611" s="8"/>
    </row>
    <row r="612" spans="1:10" s="57" customFormat="1" x14ac:dyDescent="0.3">
      <c r="A612" s="1"/>
      <c r="B612" s="1"/>
      <c r="C612" s="2"/>
      <c r="D612" s="115"/>
      <c r="E612" s="1"/>
      <c r="F612" s="1"/>
      <c r="G612" s="4"/>
      <c r="H612" s="4"/>
      <c r="I612" s="3"/>
      <c r="J612" s="8"/>
    </row>
    <row r="613" spans="1:10" s="57" customFormat="1" x14ac:dyDescent="0.3">
      <c r="A613" s="1"/>
      <c r="B613" s="1"/>
      <c r="C613" s="2"/>
      <c r="D613" s="115"/>
      <c r="E613" s="1"/>
      <c r="F613" s="1"/>
      <c r="G613" s="4"/>
      <c r="H613" s="4"/>
      <c r="I613" s="3"/>
      <c r="J613" s="8"/>
    </row>
    <row r="614" spans="1:10" s="57" customFormat="1" x14ac:dyDescent="0.3">
      <c r="A614" s="1"/>
      <c r="B614" s="1"/>
      <c r="C614" s="2"/>
      <c r="D614" s="115"/>
      <c r="E614" s="1"/>
      <c r="F614" s="1"/>
      <c r="G614" s="4"/>
      <c r="H614" s="4"/>
      <c r="I614" s="3"/>
      <c r="J614" s="8"/>
    </row>
    <row r="615" spans="1:10" s="57" customFormat="1" x14ac:dyDescent="0.3">
      <c r="A615" s="1"/>
      <c r="B615" s="1"/>
      <c r="C615" s="2"/>
      <c r="D615" s="115"/>
      <c r="E615" s="1"/>
      <c r="F615" s="1"/>
      <c r="G615" s="4"/>
      <c r="H615" s="4"/>
      <c r="I615" s="3"/>
      <c r="J615" s="8"/>
    </row>
    <row r="616" spans="1:10" s="57" customFormat="1" x14ac:dyDescent="0.3">
      <c r="A616" s="1"/>
      <c r="B616" s="1"/>
      <c r="C616" s="2"/>
      <c r="D616" s="115"/>
      <c r="E616" s="1"/>
      <c r="F616" s="1"/>
      <c r="G616" s="4"/>
      <c r="H616" s="4"/>
      <c r="I616" s="3"/>
      <c r="J616" s="8"/>
    </row>
    <row r="617" spans="1:10" s="57" customFormat="1" x14ac:dyDescent="0.3">
      <c r="A617" s="1"/>
      <c r="B617" s="1"/>
      <c r="C617" s="2"/>
      <c r="D617" s="115"/>
      <c r="E617" s="1"/>
      <c r="F617" s="1"/>
      <c r="G617" s="4"/>
      <c r="H617" s="4"/>
      <c r="I617" s="3"/>
      <c r="J617" s="8"/>
    </row>
    <row r="618" spans="1:10" s="57" customFormat="1" x14ac:dyDescent="0.3">
      <c r="A618" s="1"/>
      <c r="B618" s="1"/>
      <c r="C618" s="2"/>
      <c r="D618" s="115"/>
      <c r="E618" s="1"/>
      <c r="F618" s="1"/>
      <c r="G618" s="4"/>
      <c r="H618" s="4"/>
      <c r="I618" s="3"/>
      <c r="J618" s="8"/>
    </row>
    <row r="619" spans="1:10" s="57" customFormat="1" x14ac:dyDescent="0.3">
      <c r="A619" s="1"/>
      <c r="B619" s="1"/>
      <c r="C619" s="2"/>
      <c r="D619" s="115"/>
      <c r="E619" s="1"/>
      <c r="F619" s="1"/>
      <c r="G619" s="4"/>
      <c r="H619" s="4"/>
      <c r="I619" s="3"/>
      <c r="J619" s="8"/>
    </row>
    <row r="620" spans="1:10" s="57" customFormat="1" x14ac:dyDescent="0.3">
      <c r="A620" s="1"/>
      <c r="B620" s="1"/>
      <c r="C620" s="2"/>
      <c r="D620" s="115"/>
      <c r="E620" s="1"/>
      <c r="F620" s="1"/>
      <c r="G620" s="4"/>
      <c r="H620" s="4"/>
      <c r="I620" s="3"/>
      <c r="J620" s="8"/>
    </row>
    <row r="621" spans="1:10" s="57" customFormat="1" x14ac:dyDescent="0.3">
      <c r="A621" s="1"/>
      <c r="B621" s="1"/>
      <c r="C621" s="2"/>
      <c r="D621" s="115"/>
      <c r="E621" s="1"/>
      <c r="F621" s="1"/>
      <c r="G621" s="4"/>
      <c r="H621" s="4"/>
      <c r="I621" s="3"/>
      <c r="J621" s="8"/>
    </row>
    <row r="622" spans="1:10" s="57" customFormat="1" x14ac:dyDescent="0.3">
      <c r="A622" s="1"/>
      <c r="B622" s="1"/>
      <c r="C622" s="2"/>
      <c r="D622" s="115"/>
      <c r="E622" s="1"/>
      <c r="F622" s="1"/>
      <c r="G622" s="4"/>
      <c r="H622" s="4"/>
      <c r="I622" s="3"/>
      <c r="J622" s="8"/>
    </row>
    <row r="623" spans="1:10" s="57" customFormat="1" x14ac:dyDescent="0.3">
      <c r="A623" s="1"/>
      <c r="B623" s="1"/>
      <c r="C623" s="2"/>
      <c r="D623" s="115"/>
      <c r="E623" s="1"/>
      <c r="F623" s="1"/>
      <c r="G623" s="4"/>
      <c r="H623" s="4"/>
      <c r="I623" s="3"/>
      <c r="J623" s="8"/>
    </row>
    <row r="624" spans="1:10" s="57" customFormat="1" x14ac:dyDescent="0.3">
      <c r="A624" s="1"/>
      <c r="B624" s="1"/>
      <c r="C624" s="2"/>
      <c r="D624" s="115"/>
      <c r="E624" s="1"/>
      <c r="F624" s="1"/>
      <c r="G624" s="4"/>
      <c r="H624" s="4"/>
      <c r="I624" s="3"/>
      <c r="J624" s="8"/>
    </row>
    <row r="625" spans="1:10" s="57" customFormat="1" x14ac:dyDescent="0.3">
      <c r="A625" s="1"/>
      <c r="B625" s="1"/>
      <c r="C625" s="2"/>
      <c r="D625" s="115"/>
      <c r="E625" s="1"/>
      <c r="F625" s="1"/>
      <c r="G625" s="4"/>
      <c r="H625" s="4"/>
      <c r="I625" s="3"/>
      <c r="J625" s="8"/>
    </row>
    <row r="626" spans="1:10" s="57" customFormat="1" x14ac:dyDescent="0.3">
      <c r="A626" s="1"/>
      <c r="B626" s="1"/>
      <c r="C626" s="2"/>
      <c r="D626" s="115"/>
      <c r="E626" s="1"/>
      <c r="F626" s="1"/>
      <c r="G626" s="4"/>
      <c r="H626" s="4"/>
      <c r="I626" s="3"/>
      <c r="J626" s="8"/>
    </row>
    <row r="627" spans="1:10" s="57" customFormat="1" x14ac:dyDescent="0.3">
      <c r="A627" s="1"/>
      <c r="B627" s="1"/>
      <c r="C627" s="2"/>
      <c r="D627" s="115"/>
      <c r="E627" s="1"/>
      <c r="F627" s="1"/>
      <c r="G627" s="4"/>
      <c r="H627" s="4"/>
      <c r="I627" s="3"/>
      <c r="J627" s="8"/>
    </row>
    <row r="628" spans="1:10" s="57" customFormat="1" x14ac:dyDescent="0.3">
      <c r="A628" s="1"/>
      <c r="B628" s="1"/>
      <c r="C628" s="2"/>
      <c r="D628" s="115"/>
      <c r="E628" s="1"/>
      <c r="F628" s="1"/>
      <c r="G628" s="4"/>
      <c r="H628" s="4"/>
      <c r="I628" s="3"/>
      <c r="J628" s="8"/>
    </row>
    <row r="629" spans="1:10" s="57" customFormat="1" x14ac:dyDescent="0.3">
      <c r="A629" s="1"/>
      <c r="B629" s="1"/>
      <c r="C629" s="2"/>
      <c r="D629" s="115"/>
      <c r="E629" s="1"/>
      <c r="F629" s="1"/>
      <c r="G629" s="4"/>
      <c r="H629" s="4"/>
      <c r="I629" s="3"/>
      <c r="J629" s="8"/>
    </row>
    <row r="630" spans="1:10" s="57" customFormat="1" x14ac:dyDescent="0.3">
      <c r="A630" s="1"/>
      <c r="B630" s="1"/>
      <c r="C630" s="2"/>
      <c r="D630" s="115"/>
      <c r="E630" s="1"/>
      <c r="F630" s="1"/>
      <c r="G630" s="4"/>
      <c r="H630" s="4"/>
      <c r="I630" s="3"/>
      <c r="J630" s="8"/>
    </row>
    <row r="631" spans="1:10" s="57" customFormat="1" x14ac:dyDescent="0.3">
      <c r="A631" s="1"/>
      <c r="B631" s="1"/>
      <c r="C631" s="2"/>
      <c r="D631" s="115"/>
      <c r="E631" s="1"/>
      <c r="F631" s="1"/>
      <c r="G631" s="4"/>
      <c r="H631" s="4"/>
      <c r="I631" s="3"/>
      <c r="J631" s="8"/>
    </row>
    <row r="632" spans="1:10" s="57" customFormat="1" x14ac:dyDescent="0.3">
      <c r="A632" s="1"/>
      <c r="B632" s="1"/>
      <c r="C632" s="2"/>
      <c r="D632" s="115"/>
      <c r="E632" s="1"/>
      <c r="F632" s="1"/>
      <c r="G632" s="4"/>
      <c r="H632" s="4"/>
      <c r="I632" s="3"/>
      <c r="J632" s="8"/>
    </row>
    <row r="633" spans="1:10" s="57" customFormat="1" x14ac:dyDescent="0.3">
      <c r="A633" s="1"/>
      <c r="B633" s="1"/>
      <c r="C633" s="2"/>
      <c r="D633" s="115"/>
      <c r="E633" s="1"/>
      <c r="F633" s="1"/>
      <c r="G633" s="4"/>
      <c r="H633" s="4"/>
      <c r="I633" s="3"/>
      <c r="J633" s="8"/>
    </row>
    <row r="634" spans="1:10" s="57" customFormat="1" x14ac:dyDescent="0.3">
      <c r="A634" s="1"/>
      <c r="B634" s="1"/>
      <c r="C634" s="2"/>
      <c r="D634" s="115"/>
      <c r="E634" s="1"/>
      <c r="F634" s="1"/>
      <c r="G634" s="4"/>
      <c r="H634" s="4"/>
      <c r="I634" s="3"/>
      <c r="J634" s="8"/>
    </row>
    <row r="635" spans="1:10" s="57" customFormat="1" x14ac:dyDescent="0.3">
      <c r="A635" s="1"/>
      <c r="B635" s="1"/>
      <c r="C635" s="2"/>
      <c r="D635" s="115"/>
      <c r="E635" s="1"/>
      <c r="F635" s="1"/>
      <c r="G635" s="4"/>
      <c r="H635" s="4"/>
      <c r="I635" s="3"/>
      <c r="J635" s="8"/>
    </row>
    <row r="636" spans="1:10" s="57" customFormat="1" x14ac:dyDescent="0.3">
      <c r="A636" s="1"/>
      <c r="B636" s="1"/>
      <c r="C636" s="2"/>
      <c r="D636" s="115"/>
      <c r="E636" s="1"/>
      <c r="F636" s="1"/>
      <c r="G636" s="4"/>
      <c r="H636" s="4"/>
      <c r="I636" s="3"/>
      <c r="J636" s="8"/>
    </row>
  </sheetData>
  <mergeCells count="1"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7"/>
  <sheetViews>
    <sheetView topLeftCell="C1" workbookViewId="0">
      <selection activeCell="H95" sqref="H95:H171"/>
    </sheetView>
  </sheetViews>
  <sheetFormatPr defaultColWidth="9.109375" defaultRowHeight="12" x14ac:dyDescent="0.25"/>
  <cols>
    <col min="1" max="1" width="32.6640625" style="95" bestFit="1" customWidth="1"/>
    <col min="2" max="2" width="40.6640625" style="95" bestFit="1" customWidth="1"/>
    <col min="3" max="3" width="11.33203125" style="95" bestFit="1" customWidth="1"/>
    <col min="4" max="4" width="10.5546875" style="95" bestFit="1" customWidth="1"/>
    <col min="5" max="5" width="43.6640625" style="95" bestFit="1" customWidth="1"/>
    <col min="6" max="6" width="54.109375" style="95" bestFit="1" customWidth="1"/>
    <col min="7" max="7" width="9.88671875" style="95" bestFit="1" customWidth="1"/>
    <col min="8" max="8" width="19" style="95" customWidth="1"/>
    <col min="9" max="9" width="13.44140625" style="95" bestFit="1" customWidth="1"/>
    <col min="10" max="16384" width="9.109375" style="95"/>
  </cols>
  <sheetData>
    <row r="1" spans="1:8" ht="12.6" thickBot="1" x14ac:dyDescent="0.3">
      <c r="A1" s="90" t="s">
        <v>1</v>
      </c>
      <c r="B1" s="91" t="s">
        <v>2</v>
      </c>
      <c r="C1" s="92" t="s">
        <v>3</v>
      </c>
      <c r="D1" s="92" t="s">
        <v>4</v>
      </c>
      <c r="E1" s="92" t="s">
        <v>5</v>
      </c>
      <c r="F1" s="92" t="s">
        <v>6</v>
      </c>
      <c r="G1" s="93" t="s">
        <v>7</v>
      </c>
      <c r="H1" s="94" t="s">
        <v>1742</v>
      </c>
    </row>
    <row r="2" spans="1:8" x14ac:dyDescent="0.25">
      <c r="A2" s="11" t="s">
        <v>10</v>
      </c>
      <c r="B2" s="11" t="s">
        <v>1743</v>
      </c>
      <c r="C2" s="11" t="s">
        <v>1744</v>
      </c>
      <c r="D2" s="11" t="s">
        <v>1745</v>
      </c>
      <c r="E2" s="11" t="s">
        <v>1746</v>
      </c>
      <c r="F2" s="11" t="s">
        <v>1747</v>
      </c>
      <c r="G2" s="12" t="s">
        <v>1748</v>
      </c>
      <c r="H2" s="50">
        <v>17159000</v>
      </c>
    </row>
    <row r="3" spans="1:8" x14ac:dyDescent="0.25">
      <c r="A3" s="55" t="s">
        <v>10</v>
      </c>
      <c r="B3" s="11" t="s">
        <v>1743</v>
      </c>
      <c r="C3" s="55" t="s">
        <v>1749</v>
      </c>
      <c r="D3" s="55" t="s">
        <v>1750</v>
      </c>
      <c r="E3" s="55" t="s">
        <v>1751</v>
      </c>
      <c r="F3" s="55" t="s">
        <v>1752</v>
      </c>
      <c r="G3" s="24" t="s">
        <v>1753</v>
      </c>
      <c r="H3" s="56">
        <v>17281214.620000001</v>
      </c>
    </row>
    <row r="4" spans="1:8" x14ac:dyDescent="0.25">
      <c r="A4" s="13" t="s">
        <v>114</v>
      </c>
      <c r="B4" s="11" t="s">
        <v>1743</v>
      </c>
      <c r="C4" s="13" t="s">
        <v>1754</v>
      </c>
      <c r="D4" s="13" t="s">
        <v>1755</v>
      </c>
      <c r="E4" s="13" t="s">
        <v>1756</v>
      </c>
      <c r="F4" s="13" t="s">
        <v>1757</v>
      </c>
      <c r="G4" s="16" t="s">
        <v>16</v>
      </c>
      <c r="H4" s="22">
        <v>55207.199999999997</v>
      </c>
    </row>
    <row r="5" spans="1:8" x14ac:dyDescent="0.25">
      <c r="A5" s="13" t="s">
        <v>114</v>
      </c>
      <c r="B5" s="11" t="s">
        <v>1743</v>
      </c>
      <c r="C5" s="13" t="s">
        <v>1758</v>
      </c>
      <c r="D5" s="13" t="s">
        <v>1759</v>
      </c>
      <c r="E5" s="13" t="s">
        <v>1760</v>
      </c>
      <c r="F5" s="13" t="s">
        <v>1761</v>
      </c>
      <c r="G5" s="16" t="s">
        <v>16</v>
      </c>
      <c r="H5" s="22">
        <v>52000</v>
      </c>
    </row>
    <row r="6" spans="1:8" x14ac:dyDescent="0.25">
      <c r="A6" s="13" t="s">
        <v>331</v>
      </c>
      <c r="B6" s="11" t="s">
        <v>1743</v>
      </c>
      <c r="C6" s="13" t="s">
        <v>1762</v>
      </c>
      <c r="D6" s="13" t="s">
        <v>1763</v>
      </c>
      <c r="E6" s="13" t="s">
        <v>1764</v>
      </c>
      <c r="F6" s="13" t="s">
        <v>1765</v>
      </c>
      <c r="G6" s="16" t="s">
        <v>1766</v>
      </c>
      <c r="H6" s="22">
        <v>702768</v>
      </c>
    </row>
    <row r="7" spans="1:8" x14ac:dyDescent="0.25">
      <c r="A7" s="13" t="s">
        <v>342</v>
      </c>
      <c r="B7" s="11" t="s">
        <v>1743</v>
      </c>
      <c r="C7" s="13" t="s">
        <v>1767</v>
      </c>
      <c r="D7" s="13" t="s">
        <v>1768</v>
      </c>
      <c r="E7" s="13" t="s">
        <v>1769</v>
      </c>
      <c r="F7" s="13" t="s">
        <v>1770</v>
      </c>
      <c r="G7" s="16" t="s">
        <v>1771</v>
      </c>
      <c r="H7" s="22">
        <v>15000</v>
      </c>
    </row>
    <row r="8" spans="1:8" x14ac:dyDescent="0.25">
      <c r="A8" s="13" t="s">
        <v>342</v>
      </c>
      <c r="B8" s="11" t="s">
        <v>1743</v>
      </c>
      <c r="C8" s="13" t="s">
        <v>1772</v>
      </c>
      <c r="D8" s="13" t="s">
        <v>1750</v>
      </c>
      <c r="E8" s="13" t="s">
        <v>1751</v>
      </c>
      <c r="F8" s="18" t="s">
        <v>1773</v>
      </c>
      <c r="G8" s="16" t="s">
        <v>1774</v>
      </c>
      <c r="H8" s="22">
        <v>44000</v>
      </c>
    </row>
    <row r="9" spans="1:8" x14ac:dyDescent="0.25">
      <c r="A9" s="13" t="s">
        <v>342</v>
      </c>
      <c r="B9" s="11" t="s">
        <v>1743</v>
      </c>
      <c r="C9" s="13" t="s">
        <v>1775</v>
      </c>
      <c r="D9" s="13" t="s">
        <v>1750</v>
      </c>
      <c r="E9" s="13" t="s">
        <v>1751</v>
      </c>
      <c r="F9" s="18" t="s">
        <v>1776</v>
      </c>
      <c r="G9" s="16" t="s">
        <v>1774</v>
      </c>
      <c r="H9" s="22">
        <v>126700</v>
      </c>
    </row>
    <row r="10" spans="1:8" x14ac:dyDescent="0.25">
      <c r="A10" s="13" t="s">
        <v>342</v>
      </c>
      <c r="B10" s="11" t="s">
        <v>1743</v>
      </c>
      <c r="C10" s="13" t="s">
        <v>1777</v>
      </c>
      <c r="D10" s="13" t="s">
        <v>1755</v>
      </c>
      <c r="E10" s="13" t="s">
        <v>1756</v>
      </c>
      <c r="F10" s="18" t="s">
        <v>1778</v>
      </c>
      <c r="G10" s="16" t="s">
        <v>1779</v>
      </c>
      <c r="H10" s="22">
        <v>300000</v>
      </c>
    </row>
    <row r="11" spans="1:8" x14ac:dyDescent="0.25">
      <c r="A11" s="13" t="s">
        <v>342</v>
      </c>
      <c r="B11" s="11" t="s">
        <v>1743</v>
      </c>
      <c r="C11" s="13" t="s">
        <v>1780</v>
      </c>
      <c r="D11" s="13" t="s">
        <v>1781</v>
      </c>
      <c r="E11" s="13" t="s">
        <v>1782</v>
      </c>
      <c r="F11" s="18" t="s">
        <v>1783</v>
      </c>
      <c r="G11" s="16" t="s">
        <v>1784</v>
      </c>
      <c r="H11" s="22">
        <v>330000</v>
      </c>
    </row>
    <row r="12" spans="1:8" x14ac:dyDescent="0.25">
      <c r="A12" s="13" t="s">
        <v>342</v>
      </c>
      <c r="B12" s="11" t="s">
        <v>1743</v>
      </c>
      <c r="C12" s="13" t="s">
        <v>1785</v>
      </c>
      <c r="D12" s="13" t="s">
        <v>1755</v>
      </c>
      <c r="E12" s="13" t="s">
        <v>1756</v>
      </c>
      <c r="F12" s="18" t="s">
        <v>1786</v>
      </c>
      <c r="G12" s="16" t="s">
        <v>1779</v>
      </c>
      <c r="H12" s="22">
        <v>150000</v>
      </c>
    </row>
    <row r="13" spans="1:8" x14ac:dyDescent="0.25">
      <c r="A13" s="13" t="s">
        <v>342</v>
      </c>
      <c r="B13" s="11" t="s">
        <v>1743</v>
      </c>
      <c r="C13" s="13" t="s">
        <v>1787</v>
      </c>
      <c r="D13" s="13" t="s">
        <v>1750</v>
      </c>
      <c r="E13" s="13" t="s">
        <v>1751</v>
      </c>
      <c r="F13" s="18" t="s">
        <v>1788</v>
      </c>
      <c r="G13" s="16" t="s">
        <v>1774</v>
      </c>
      <c r="H13" s="22">
        <v>842388</v>
      </c>
    </row>
    <row r="14" spans="1:8" x14ac:dyDescent="0.25">
      <c r="A14" s="13" t="s">
        <v>493</v>
      </c>
      <c r="B14" s="11" t="s">
        <v>1743</v>
      </c>
      <c r="C14" s="13" t="s">
        <v>1789</v>
      </c>
      <c r="D14" s="13" t="s">
        <v>1763</v>
      </c>
      <c r="E14" s="13" t="s">
        <v>1764</v>
      </c>
      <c r="F14" s="18" t="s">
        <v>1790</v>
      </c>
      <c r="G14" s="16" t="s">
        <v>1766</v>
      </c>
      <c r="H14" s="22">
        <v>900000</v>
      </c>
    </row>
    <row r="15" spans="1:8" x14ac:dyDescent="0.25">
      <c r="A15" s="13" t="s">
        <v>493</v>
      </c>
      <c r="B15" s="11" t="s">
        <v>1743</v>
      </c>
      <c r="C15" s="13" t="s">
        <v>1791</v>
      </c>
      <c r="D15" s="13" t="s">
        <v>1745</v>
      </c>
      <c r="E15" s="13" t="s">
        <v>1746</v>
      </c>
      <c r="F15" s="18" t="s">
        <v>1747</v>
      </c>
      <c r="G15" s="16" t="s">
        <v>1792</v>
      </c>
      <c r="H15" s="22">
        <v>300000</v>
      </c>
    </row>
    <row r="16" spans="1:8" x14ac:dyDescent="0.25">
      <c r="A16" s="13" t="s">
        <v>564</v>
      </c>
      <c r="B16" s="11" t="s">
        <v>1743</v>
      </c>
      <c r="C16" s="13" t="s">
        <v>1793</v>
      </c>
      <c r="D16" s="13" t="s">
        <v>1750</v>
      </c>
      <c r="E16" s="13" t="s">
        <v>1751</v>
      </c>
      <c r="F16" s="18" t="s">
        <v>1794</v>
      </c>
      <c r="G16" s="16" t="s">
        <v>1795</v>
      </c>
      <c r="H16" s="22">
        <v>78715.100000000006</v>
      </c>
    </row>
    <row r="17" spans="1:9" x14ac:dyDescent="0.25">
      <c r="A17" s="25" t="s">
        <v>940</v>
      </c>
      <c r="B17" s="25" t="s">
        <v>1743</v>
      </c>
      <c r="C17" s="28" t="s">
        <v>1796</v>
      </c>
      <c r="D17" s="28" t="s">
        <v>1750</v>
      </c>
      <c r="E17" s="26" t="s">
        <v>1797</v>
      </c>
      <c r="F17" s="26" t="s">
        <v>1798</v>
      </c>
      <c r="G17" s="28">
        <v>41030</v>
      </c>
      <c r="H17" s="96">
        <v>3540001</v>
      </c>
      <c r="I17" s="97">
        <f>SUM(H2:H17)</f>
        <v>41876993.920000009</v>
      </c>
    </row>
    <row r="18" spans="1:9" x14ac:dyDescent="0.25">
      <c r="A18" s="13" t="s">
        <v>10</v>
      </c>
      <c r="B18" s="11" t="s">
        <v>1799</v>
      </c>
      <c r="C18" s="11" t="s">
        <v>1800</v>
      </c>
      <c r="D18" s="11" t="s">
        <v>1801</v>
      </c>
      <c r="E18" s="11" t="s">
        <v>1802</v>
      </c>
      <c r="F18" s="26" t="s">
        <v>1803</v>
      </c>
      <c r="G18" s="12" t="s">
        <v>68</v>
      </c>
      <c r="H18" s="82">
        <v>65000</v>
      </c>
    </row>
    <row r="19" spans="1:9" x14ac:dyDescent="0.25">
      <c r="A19" s="13" t="s">
        <v>10</v>
      </c>
      <c r="B19" s="11" t="s">
        <v>1799</v>
      </c>
      <c r="C19" s="13" t="s">
        <v>1804</v>
      </c>
      <c r="D19" s="13" t="s">
        <v>1805</v>
      </c>
      <c r="E19" s="13" t="s">
        <v>1806</v>
      </c>
      <c r="F19" s="18" t="s">
        <v>1807</v>
      </c>
      <c r="G19" s="16" t="s">
        <v>16</v>
      </c>
      <c r="H19" s="83">
        <v>83200</v>
      </c>
    </row>
    <row r="20" spans="1:9" x14ac:dyDescent="0.25">
      <c r="A20" s="13" t="s">
        <v>10</v>
      </c>
      <c r="B20" s="11" t="s">
        <v>1799</v>
      </c>
      <c r="C20" s="13" t="s">
        <v>1808</v>
      </c>
      <c r="D20" s="13" t="s">
        <v>1809</v>
      </c>
      <c r="E20" s="13" t="s">
        <v>1810</v>
      </c>
      <c r="F20" s="18" t="s">
        <v>1811</v>
      </c>
      <c r="G20" s="16" t="s">
        <v>1156</v>
      </c>
      <c r="H20" s="83">
        <v>88.46</v>
      </c>
    </row>
    <row r="21" spans="1:9" x14ac:dyDescent="0.25">
      <c r="A21" s="13" t="s">
        <v>10</v>
      </c>
      <c r="B21" s="11" t="s">
        <v>1799</v>
      </c>
      <c r="C21" s="13" t="s">
        <v>1812</v>
      </c>
      <c r="D21" s="13" t="s">
        <v>1813</v>
      </c>
      <c r="E21" s="13" t="s">
        <v>1814</v>
      </c>
      <c r="F21" s="18" t="s">
        <v>1815</v>
      </c>
      <c r="G21" s="16" t="s">
        <v>1156</v>
      </c>
      <c r="H21" s="83">
        <v>1384.85</v>
      </c>
    </row>
    <row r="22" spans="1:9" x14ac:dyDescent="0.25">
      <c r="A22" s="13" t="s">
        <v>10</v>
      </c>
      <c r="B22" s="11" t="s">
        <v>1799</v>
      </c>
      <c r="C22" s="13" t="s">
        <v>1816</v>
      </c>
      <c r="D22" s="13" t="s">
        <v>1817</v>
      </c>
      <c r="E22" s="13" t="s">
        <v>1818</v>
      </c>
      <c r="F22" s="18" t="s">
        <v>1819</v>
      </c>
      <c r="G22" s="16" t="s">
        <v>1156</v>
      </c>
      <c r="H22" s="83">
        <v>2000</v>
      </c>
    </row>
    <row r="23" spans="1:9" x14ac:dyDescent="0.25">
      <c r="A23" s="13" t="s">
        <v>10</v>
      </c>
      <c r="B23" s="11" t="s">
        <v>1799</v>
      </c>
      <c r="C23" s="13" t="s">
        <v>1820</v>
      </c>
      <c r="D23" s="13" t="s">
        <v>1821</v>
      </c>
      <c r="E23" s="13" t="s">
        <v>1822</v>
      </c>
      <c r="F23" s="18" t="s">
        <v>1823</v>
      </c>
      <c r="G23" s="16" t="s">
        <v>68</v>
      </c>
      <c r="H23" s="83">
        <v>3246.25</v>
      </c>
    </row>
    <row r="24" spans="1:9" x14ac:dyDescent="0.25">
      <c r="A24" s="13" t="s">
        <v>10</v>
      </c>
      <c r="B24" s="11" t="s">
        <v>1799</v>
      </c>
      <c r="C24" s="13" t="s">
        <v>1824</v>
      </c>
      <c r="D24" s="13" t="s">
        <v>1825</v>
      </c>
      <c r="E24" s="13" t="s">
        <v>1826</v>
      </c>
      <c r="F24" s="18" t="s">
        <v>1823</v>
      </c>
      <c r="G24" s="16" t="s">
        <v>68</v>
      </c>
      <c r="H24" s="83">
        <v>3246.25</v>
      </c>
    </row>
    <row r="25" spans="1:9" x14ac:dyDescent="0.25">
      <c r="A25" s="13" t="s">
        <v>10</v>
      </c>
      <c r="B25" s="11" t="s">
        <v>1799</v>
      </c>
      <c r="C25" s="13" t="s">
        <v>1827</v>
      </c>
      <c r="D25" s="13" t="s">
        <v>1828</v>
      </c>
      <c r="E25" s="13" t="s">
        <v>1829</v>
      </c>
      <c r="F25" s="18" t="s">
        <v>1830</v>
      </c>
      <c r="G25" s="16" t="s">
        <v>1156</v>
      </c>
      <c r="H25" s="83">
        <v>6000</v>
      </c>
    </row>
    <row r="26" spans="1:9" x14ac:dyDescent="0.25">
      <c r="A26" s="13" t="s">
        <v>10</v>
      </c>
      <c r="B26" s="11" t="s">
        <v>1799</v>
      </c>
      <c r="C26" s="13" t="s">
        <v>1831</v>
      </c>
      <c r="D26" s="13" t="s">
        <v>1832</v>
      </c>
      <c r="E26" s="13" t="s">
        <v>1833</v>
      </c>
      <c r="F26" s="18" t="s">
        <v>1834</v>
      </c>
      <c r="G26" s="16" t="s">
        <v>1156</v>
      </c>
      <c r="H26" s="83">
        <v>6000</v>
      </c>
    </row>
    <row r="27" spans="1:9" x14ac:dyDescent="0.25">
      <c r="A27" s="13" t="s">
        <v>10</v>
      </c>
      <c r="B27" s="11" t="s">
        <v>1799</v>
      </c>
      <c r="C27" s="13" t="s">
        <v>1835</v>
      </c>
      <c r="D27" s="13" t="s">
        <v>1836</v>
      </c>
      <c r="E27" s="13" t="s">
        <v>1837</v>
      </c>
      <c r="F27" s="18" t="s">
        <v>1823</v>
      </c>
      <c r="G27" s="16" t="s">
        <v>68</v>
      </c>
      <c r="H27" s="83">
        <v>6492.5</v>
      </c>
    </row>
    <row r="28" spans="1:9" x14ac:dyDescent="0.25">
      <c r="A28" s="13" t="s">
        <v>10</v>
      </c>
      <c r="B28" s="11" t="s">
        <v>1799</v>
      </c>
      <c r="C28" s="13" t="s">
        <v>1838</v>
      </c>
      <c r="D28" s="13" t="s">
        <v>1839</v>
      </c>
      <c r="E28" s="13" t="s">
        <v>1840</v>
      </c>
      <c r="F28" s="18" t="s">
        <v>1841</v>
      </c>
      <c r="G28" s="16" t="s">
        <v>1156</v>
      </c>
      <c r="H28" s="83">
        <v>12220</v>
      </c>
    </row>
    <row r="29" spans="1:9" x14ac:dyDescent="0.25">
      <c r="A29" s="13" t="s">
        <v>10</v>
      </c>
      <c r="B29" s="11" t="s">
        <v>1799</v>
      </c>
      <c r="C29" s="13" t="s">
        <v>1842</v>
      </c>
      <c r="D29" s="13" t="s">
        <v>1843</v>
      </c>
      <c r="E29" s="13" t="s">
        <v>1844</v>
      </c>
      <c r="F29" s="18" t="s">
        <v>1845</v>
      </c>
      <c r="G29" s="16" t="s">
        <v>1156</v>
      </c>
      <c r="H29" s="83">
        <v>21540</v>
      </c>
    </row>
    <row r="30" spans="1:9" x14ac:dyDescent="0.25">
      <c r="A30" s="13" t="s">
        <v>10</v>
      </c>
      <c r="B30" s="11" t="s">
        <v>1799</v>
      </c>
      <c r="C30" s="13" t="s">
        <v>1846</v>
      </c>
      <c r="D30" s="13" t="s">
        <v>1847</v>
      </c>
      <c r="E30" s="13" t="s">
        <v>1848</v>
      </c>
      <c r="F30" s="18" t="s">
        <v>1849</v>
      </c>
      <c r="G30" s="16" t="s">
        <v>1850</v>
      </c>
      <c r="H30" s="83">
        <v>236472.48</v>
      </c>
    </row>
    <row r="31" spans="1:9" x14ac:dyDescent="0.25">
      <c r="A31" s="13" t="s">
        <v>10</v>
      </c>
      <c r="B31" s="11" t="s">
        <v>1799</v>
      </c>
      <c r="C31" s="13" t="s">
        <v>1851</v>
      </c>
      <c r="D31" s="13" t="s">
        <v>1852</v>
      </c>
      <c r="E31" s="13" t="s">
        <v>1853</v>
      </c>
      <c r="F31" s="18" t="s">
        <v>1849</v>
      </c>
      <c r="G31" s="16" t="s">
        <v>1850</v>
      </c>
      <c r="H31" s="83">
        <v>366639.44</v>
      </c>
    </row>
    <row r="32" spans="1:9" x14ac:dyDescent="0.25">
      <c r="A32" s="13" t="s">
        <v>10</v>
      </c>
      <c r="B32" s="11" t="s">
        <v>1799</v>
      </c>
      <c r="C32" s="13" t="s">
        <v>1854</v>
      </c>
      <c r="D32" s="13" t="s">
        <v>1855</v>
      </c>
      <c r="E32" s="13" t="s">
        <v>1856</v>
      </c>
      <c r="F32" s="18" t="s">
        <v>1849</v>
      </c>
      <c r="G32" s="16" t="s">
        <v>1850</v>
      </c>
      <c r="H32" s="83">
        <v>512658.08</v>
      </c>
    </row>
    <row r="33" spans="1:8" x14ac:dyDescent="0.25">
      <c r="A33" s="13" t="s">
        <v>10</v>
      </c>
      <c r="B33" s="11" t="s">
        <v>1799</v>
      </c>
      <c r="C33" s="13" t="s">
        <v>1857</v>
      </c>
      <c r="D33" s="13" t="s">
        <v>1858</v>
      </c>
      <c r="E33" s="13" t="s">
        <v>1859</v>
      </c>
      <c r="F33" s="18" t="s">
        <v>1849</v>
      </c>
      <c r="G33" s="16" t="s">
        <v>1850</v>
      </c>
      <c r="H33" s="83">
        <v>622625.36</v>
      </c>
    </row>
    <row r="34" spans="1:8" x14ac:dyDescent="0.25">
      <c r="A34" s="13" t="s">
        <v>10</v>
      </c>
      <c r="B34" s="11" t="s">
        <v>1799</v>
      </c>
      <c r="C34" s="13" t="s">
        <v>1860</v>
      </c>
      <c r="D34" s="13" t="s">
        <v>1861</v>
      </c>
      <c r="E34" s="13" t="s">
        <v>1862</v>
      </c>
      <c r="F34" s="18" t="s">
        <v>1849</v>
      </c>
      <c r="G34" s="16" t="s">
        <v>1850</v>
      </c>
      <c r="H34" s="83">
        <v>735400.36</v>
      </c>
    </row>
    <row r="35" spans="1:8" x14ac:dyDescent="0.25">
      <c r="A35" s="13" t="s">
        <v>10</v>
      </c>
      <c r="B35" s="11" t="s">
        <v>1799</v>
      </c>
      <c r="C35" s="13" t="s">
        <v>1863</v>
      </c>
      <c r="D35" s="13" t="s">
        <v>1864</v>
      </c>
      <c r="E35" s="13" t="s">
        <v>1865</v>
      </c>
      <c r="F35" s="18" t="s">
        <v>1866</v>
      </c>
      <c r="G35" s="16" t="s">
        <v>1867</v>
      </c>
      <c r="H35" s="83">
        <v>1448.62</v>
      </c>
    </row>
    <row r="36" spans="1:8" x14ac:dyDescent="0.25">
      <c r="A36" s="13" t="s">
        <v>10</v>
      </c>
      <c r="B36" s="11" t="s">
        <v>1799</v>
      </c>
      <c r="C36" s="13" t="s">
        <v>1868</v>
      </c>
      <c r="D36" s="13" t="s">
        <v>1869</v>
      </c>
      <c r="E36" s="13" t="s">
        <v>1870</v>
      </c>
      <c r="F36" s="18" t="s">
        <v>1871</v>
      </c>
      <c r="G36" s="16" t="s">
        <v>1156</v>
      </c>
      <c r="H36" s="83">
        <v>6970.8</v>
      </c>
    </row>
    <row r="37" spans="1:8" x14ac:dyDescent="0.25">
      <c r="A37" s="13" t="s">
        <v>10</v>
      </c>
      <c r="B37" s="11" t="s">
        <v>1799</v>
      </c>
      <c r="C37" s="13" t="s">
        <v>1872</v>
      </c>
      <c r="D37" s="13" t="s">
        <v>1873</v>
      </c>
      <c r="E37" s="13" t="s">
        <v>1874</v>
      </c>
      <c r="F37" s="18" t="s">
        <v>1875</v>
      </c>
      <c r="G37" s="16" t="s">
        <v>1156</v>
      </c>
      <c r="H37" s="83">
        <v>7000</v>
      </c>
    </row>
    <row r="38" spans="1:8" x14ac:dyDescent="0.25">
      <c r="A38" s="13" t="s">
        <v>10</v>
      </c>
      <c r="B38" s="11" t="s">
        <v>1799</v>
      </c>
      <c r="C38" s="13" t="s">
        <v>1876</v>
      </c>
      <c r="D38" s="13" t="s">
        <v>1877</v>
      </c>
      <c r="E38" s="13" t="s">
        <v>1878</v>
      </c>
      <c r="F38" s="18" t="s">
        <v>1879</v>
      </c>
      <c r="G38" s="16" t="s">
        <v>1880</v>
      </c>
      <c r="H38" s="83">
        <v>214338</v>
      </c>
    </row>
    <row r="39" spans="1:8" x14ac:dyDescent="0.25">
      <c r="A39" s="13" t="s">
        <v>10</v>
      </c>
      <c r="B39" s="11" t="s">
        <v>1799</v>
      </c>
      <c r="C39" s="13" t="s">
        <v>1881</v>
      </c>
      <c r="D39" s="13" t="s">
        <v>1882</v>
      </c>
      <c r="E39" s="13" t="s">
        <v>1883</v>
      </c>
      <c r="F39" s="18" t="s">
        <v>1884</v>
      </c>
      <c r="G39" s="16" t="s">
        <v>1885</v>
      </c>
      <c r="H39" s="83">
        <v>320713</v>
      </c>
    </row>
    <row r="40" spans="1:8" x14ac:dyDescent="0.25">
      <c r="A40" s="13" t="s">
        <v>10</v>
      </c>
      <c r="B40" s="11" t="s">
        <v>1799</v>
      </c>
      <c r="C40" s="13" t="s">
        <v>1886</v>
      </c>
      <c r="D40" s="13" t="s">
        <v>1887</v>
      </c>
      <c r="E40" s="13" t="s">
        <v>1888</v>
      </c>
      <c r="F40" s="18" t="s">
        <v>1889</v>
      </c>
      <c r="G40" s="16" t="s">
        <v>1890</v>
      </c>
      <c r="H40" s="83">
        <v>358020</v>
      </c>
    </row>
    <row r="41" spans="1:8" x14ac:dyDescent="0.25">
      <c r="A41" s="13" t="s">
        <v>10</v>
      </c>
      <c r="B41" s="11" t="s">
        <v>1799</v>
      </c>
      <c r="C41" s="13" t="s">
        <v>1891</v>
      </c>
      <c r="D41" s="13" t="s">
        <v>1892</v>
      </c>
      <c r="E41" s="13" t="s">
        <v>1893</v>
      </c>
      <c r="F41" s="18" t="s">
        <v>1894</v>
      </c>
      <c r="G41" s="16" t="s">
        <v>16</v>
      </c>
      <c r="H41" s="83">
        <v>61200</v>
      </c>
    </row>
    <row r="42" spans="1:8" x14ac:dyDescent="0.25">
      <c r="A42" s="13" t="s">
        <v>10</v>
      </c>
      <c r="B42" s="11" t="s">
        <v>1799</v>
      </c>
      <c r="C42" s="13" t="s">
        <v>1895</v>
      </c>
      <c r="D42" s="13" t="s">
        <v>1896</v>
      </c>
      <c r="E42" s="13" t="s">
        <v>1897</v>
      </c>
      <c r="F42" s="18" t="s">
        <v>1898</v>
      </c>
      <c r="G42" s="16" t="s">
        <v>68</v>
      </c>
      <c r="H42" s="83">
        <v>4416.16</v>
      </c>
    </row>
    <row r="43" spans="1:8" x14ac:dyDescent="0.25">
      <c r="A43" s="13" t="s">
        <v>10</v>
      </c>
      <c r="B43" s="11" t="s">
        <v>1799</v>
      </c>
      <c r="C43" s="13" t="s">
        <v>1899</v>
      </c>
      <c r="D43" s="13" t="s">
        <v>1896</v>
      </c>
      <c r="E43" s="13" t="s">
        <v>1897</v>
      </c>
      <c r="F43" s="18" t="s">
        <v>1900</v>
      </c>
      <c r="G43" s="16" t="s">
        <v>68</v>
      </c>
      <c r="H43" s="83">
        <v>11355.82</v>
      </c>
    </row>
    <row r="44" spans="1:8" x14ac:dyDescent="0.25">
      <c r="A44" s="13" t="s">
        <v>10</v>
      </c>
      <c r="B44" s="11" t="s">
        <v>1799</v>
      </c>
      <c r="C44" s="13" t="s">
        <v>1901</v>
      </c>
      <c r="D44" s="13" t="s">
        <v>1902</v>
      </c>
      <c r="E44" s="13" t="s">
        <v>1903</v>
      </c>
      <c r="F44" s="18" t="s">
        <v>1898</v>
      </c>
      <c r="G44" s="16" t="s">
        <v>68</v>
      </c>
      <c r="H44" s="83">
        <v>18832.91</v>
      </c>
    </row>
    <row r="45" spans="1:8" x14ac:dyDescent="0.25">
      <c r="A45" s="13" t="s">
        <v>10</v>
      </c>
      <c r="B45" s="11" t="s">
        <v>1799</v>
      </c>
      <c r="C45" s="13" t="s">
        <v>1904</v>
      </c>
      <c r="D45" s="13" t="s">
        <v>1902</v>
      </c>
      <c r="E45" s="13" t="s">
        <v>1903</v>
      </c>
      <c r="F45" s="18" t="s">
        <v>1905</v>
      </c>
      <c r="G45" s="16" t="s">
        <v>68</v>
      </c>
      <c r="H45" s="83">
        <v>41918.44</v>
      </c>
    </row>
    <row r="46" spans="1:8" x14ac:dyDescent="0.25">
      <c r="A46" s="13" t="s">
        <v>114</v>
      </c>
      <c r="B46" s="11" t="s">
        <v>1799</v>
      </c>
      <c r="C46" s="13" t="s">
        <v>1906</v>
      </c>
      <c r="D46" s="13" t="s">
        <v>1907</v>
      </c>
      <c r="E46" s="13" t="s">
        <v>1908</v>
      </c>
      <c r="F46" s="18" t="s">
        <v>1909</v>
      </c>
      <c r="G46" s="16" t="s">
        <v>1910</v>
      </c>
      <c r="H46" s="83">
        <v>3000</v>
      </c>
    </row>
    <row r="47" spans="1:8" x14ac:dyDescent="0.25">
      <c r="A47" s="13" t="s">
        <v>114</v>
      </c>
      <c r="B47" s="11" t="s">
        <v>1799</v>
      </c>
      <c r="C47" s="13" t="s">
        <v>1911</v>
      </c>
      <c r="D47" s="13" t="s">
        <v>1912</v>
      </c>
      <c r="E47" s="13" t="s">
        <v>1913</v>
      </c>
      <c r="F47" s="18" t="s">
        <v>1914</v>
      </c>
      <c r="G47" s="16" t="s">
        <v>1915</v>
      </c>
      <c r="H47" s="83">
        <v>202477.03</v>
      </c>
    </row>
    <row r="48" spans="1:8" x14ac:dyDescent="0.25">
      <c r="A48" s="13" t="s">
        <v>114</v>
      </c>
      <c r="B48" s="11" t="s">
        <v>1799</v>
      </c>
      <c r="C48" s="13" t="s">
        <v>1916</v>
      </c>
      <c r="D48" s="13" t="s">
        <v>1917</v>
      </c>
      <c r="E48" s="13" t="s">
        <v>1918</v>
      </c>
      <c r="F48" s="18" t="s">
        <v>1914</v>
      </c>
      <c r="G48" s="16" t="s">
        <v>1919</v>
      </c>
      <c r="H48" s="83">
        <v>480412.61</v>
      </c>
    </row>
    <row r="49" spans="1:8" x14ac:dyDescent="0.25">
      <c r="A49" s="13" t="s">
        <v>114</v>
      </c>
      <c r="B49" s="11" t="s">
        <v>1799</v>
      </c>
      <c r="C49" s="13" t="s">
        <v>1916</v>
      </c>
      <c r="D49" s="13" t="s">
        <v>1917</v>
      </c>
      <c r="E49" s="13" t="s">
        <v>1918</v>
      </c>
      <c r="F49" s="18" t="s">
        <v>1914</v>
      </c>
      <c r="G49" s="16" t="s">
        <v>1919</v>
      </c>
      <c r="H49" s="83">
        <v>656000</v>
      </c>
    </row>
    <row r="50" spans="1:8" x14ac:dyDescent="0.25">
      <c r="A50" s="13" t="s">
        <v>114</v>
      </c>
      <c r="B50" s="11" t="s">
        <v>1799</v>
      </c>
      <c r="C50" s="13" t="s">
        <v>1920</v>
      </c>
      <c r="D50" s="13" t="s">
        <v>1921</v>
      </c>
      <c r="E50" s="13" t="s">
        <v>1922</v>
      </c>
      <c r="F50" s="18" t="s">
        <v>1914</v>
      </c>
      <c r="G50" s="16" t="s">
        <v>1923</v>
      </c>
      <c r="H50" s="83">
        <v>2248848</v>
      </c>
    </row>
    <row r="51" spans="1:8" x14ac:dyDescent="0.25">
      <c r="A51" s="13" t="s">
        <v>342</v>
      </c>
      <c r="B51" s="11" t="s">
        <v>1799</v>
      </c>
      <c r="C51" s="13" t="s">
        <v>1924</v>
      </c>
      <c r="D51" s="13" t="s">
        <v>1925</v>
      </c>
      <c r="E51" s="13" t="s">
        <v>1926</v>
      </c>
      <c r="F51" s="18" t="s">
        <v>1927</v>
      </c>
      <c r="G51" s="16" t="s">
        <v>1928</v>
      </c>
      <c r="H51" s="83">
        <v>2541014</v>
      </c>
    </row>
    <row r="52" spans="1:8" x14ac:dyDescent="0.25">
      <c r="A52" s="13" t="s">
        <v>342</v>
      </c>
      <c r="B52" s="11" t="s">
        <v>1799</v>
      </c>
      <c r="C52" s="13" t="s">
        <v>1929</v>
      </c>
      <c r="D52" s="13" t="s">
        <v>318</v>
      </c>
      <c r="E52" s="13" t="s">
        <v>319</v>
      </c>
      <c r="F52" s="18" t="s">
        <v>1930</v>
      </c>
      <c r="G52" s="16" t="s">
        <v>1931</v>
      </c>
      <c r="H52" s="83">
        <v>54878421</v>
      </c>
    </row>
    <row r="53" spans="1:8" x14ac:dyDescent="0.25">
      <c r="A53" s="13" t="s">
        <v>342</v>
      </c>
      <c r="B53" s="11" t="s">
        <v>1799</v>
      </c>
      <c r="C53" s="13" t="s">
        <v>1932</v>
      </c>
      <c r="D53" s="13" t="s">
        <v>1933</v>
      </c>
      <c r="E53" s="13" t="s">
        <v>1934</v>
      </c>
      <c r="F53" s="18" t="s">
        <v>1935</v>
      </c>
      <c r="G53" s="16" t="s">
        <v>1936</v>
      </c>
      <c r="H53" s="83">
        <v>194400</v>
      </c>
    </row>
    <row r="54" spans="1:8" x14ac:dyDescent="0.25">
      <c r="A54" s="13" t="s">
        <v>342</v>
      </c>
      <c r="B54" s="11" t="s">
        <v>1799</v>
      </c>
      <c r="C54" s="13" t="s">
        <v>1937</v>
      </c>
      <c r="D54" s="13" t="s">
        <v>1938</v>
      </c>
      <c r="E54" s="13" t="s">
        <v>1939</v>
      </c>
      <c r="F54" s="18" t="s">
        <v>1940</v>
      </c>
      <c r="G54" s="16" t="s">
        <v>1941</v>
      </c>
      <c r="H54" s="83">
        <v>1008512.45</v>
      </c>
    </row>
    <row r="55" spans="1:8" x14ac:dyDescent="0.25">
      <c r="A55" s="13" t="s">
        <v>493</v>
      </c>
      <c r="B55" s="11" t="s">
        <v>1799</v>
      </c>
      <c r="C55" s="13" t="s">
        <v>1942</v>
      </c>
      <c r="D55" s="13" t="s">
        <v>1943</v>
      </c>
      <c r="E55" s="13" t="s">
        <v>1944</v>
      </c>
      <c r="F55" s="18" t="s">
        <v>1945</v>
      </c>
      <c r="G55" s="16" t="s">
        <v>1946</v>
      </c>
      <c r="H55" s="83">
        <v>98500</v>
      </c>
    </row>
    <row r="56" spans="1:8" x14ac:dyDescent="0.25">
      <c r="A56" s="13" t="s">
        <v>493</v>
      </c>
      <c r="B56" s="11" t="s">
        <v>1799</v>
      </c>
      <c r="C56" s="13" t="s">
        <v>1947</v>
      </c>
      <c r="D56" s="13" t="s">
        <v>1948</v>
      </c>
      <c r="E56" s="13" t="s">
        <v>1949</v>
      </c>
      <c r="F56" s="18" t="s">
        <v>1950</v>
      </c>
      <c r="G56" s="16" t="s">
        <v>1951</v>
      </c>
      <c r="H56" s="83">
        <v>39000</v>
      </c>
    </row>
    <row r="57" spans="1:8" x14ac:dyDescent="0.25">
      <c r="A57" s="13" t="s">
        <v>493</v>
      </c>
      <c r="B57" s="11" t="s">
        <v>1799</v>
      </c>
      <c r="C57" s="13" t="s">
        <v>1952</v>
      </c>
      <c r="D57" s="13" t="s">
        <v>1948</v>
      </c>
      <c r="E57" s="13" t="s">
        <v>1949</v>
      </c>
      <c r="F57" s="18" t="s">
        <v>1953</v>
      </c>
      <c r="G57" s="16" t="s">
        <v>1951</v>
      </c>
      <c r="H57" s="83">
        <v>78000</v>
      </c>
    </row>
    <row r="58" spans="1:8" x14ac:dyDescent="0.25">
      <c r="A58" s="13" t="s">
        <v>493</v>
      </c>
      <c r="B58" s="11" t="s">
        <v>1799</v>
      </c>
      <c r="C58" s="13" t="s">
        <v>1954</v>
      </c>
      <c r="D58" s="13" t="s">
        <v>1955</v>
      </c>
      <c r="E58" s="13" t="s">
        <v>1956</v>
      </c>
      <c r="F58" s="18" t="s">
        <v>1957</v>
      </c>
      <c r="G58" s="16" t="s">
        <v>1958</v>
      </c>
      <c r="H58" s="83">
        <v>95000</v>
      </c>
    </row>
    <row r="59" spans="1:8" x14ac:dyDescent="0.25">
      <c r="A59" s="13" t="s">
        <v>493</v>
      </c>
      <c r="B59" s="11" t="s">
        <v>1799</v>
      </c>
      <c r="C59" s="13" t="s">
        <v>1959</v>
      </c>
      <c r="D59" s="13" t="s">
        <v>1955</v>
      </c>
      <c r="E59" s="13" t="s">
        <v>1956</v>
      </c>
      <c r="F59" s="18" t="s">
        <v>1960</v>
      </c>
      <c r="G59" s="16" t="s">
        <v>1958</v>
      </c>
      <c r="H59" s="83">
        <v>190000</v>
      </c>
    </row>
    <row r="60" spans="1:8" x14ac:dyDescent="0.25">
      <c r="A60" s="13" t="s">
        <v>493</v>
      </c>
      <c r="B60" s="11" t="s">
        <v>1799</v>
      </c>
      <c r="C60" s="13" t="s">
        <v>1961</v>
      </c>
      <c r="D60" s="13" t="s">
        <v>1948</v>
      </c>
      <c r="E60" s="13" t="s">
        <v>1949</v>
      </c>
      <c r="F60" s="18" t="s">
        <v>1962</v>
      </c>
      <c r="G60" s="16" t="s">
        <v>1951</v>
      </c>
      <c r="H60" s="83">
        <v>352220.18</v>
      </c>
    </row>
    <row r="61" spans="1:8" x14ac:dyDescent="0.25">
      <c r="A61" s="13" t="s">
        <v>493</v>
      </c>
      <c r="B61" s="11" t="s">
        <v>1799</v>
      </c>
      <c r="C61" s="13" t="s">
        <v>1963</v>
      </c>
      <c r="D61" s="13" t="s">
        <v>1955</v>
      </c>
      <c r="E61" s="13" t="s">
        <v>1956</v>
      </c>
      <c r="F61" s="18" t="s">
        <v>1964</v>
      </c>
      <c r="G61" s="16" t="s">
        <v>1958</v>
      </c>
      <c r="H61" s="83">
        <v>857000</v>
      </c>
    </row>
    <row r="62" spans="1:8" x14ac:dyDescent="0.25">
      <c r="A62" s="13" t="s">
        <v>493</v>
      </c>
      <c r="B62" s="11" t="s">
        <v>1799</v>
      </c>
      <c r="C62" s="13" t="s">
        <v>1965</v>
      </c>
      <c r="D62" s="13" t="s">
        <v>1955</v>
      </c>
      <c r="E62" s="13" t="s">
        <v>1956</v>
      </c>
      <c r="F62" s="18" t="s">
        <v>1966</v>
      </c>
      <c r="G62" s="16" t="s">
        <v>1967</v>
      </c>
      <c r="H62" s="83">
        <v>1108107.18</v>
      </c>
    </row>
    <row r="63" spans="1:8" x14ac:dyDescent="0.25">
      <c r="A63" s="13" t="s">
        <v>493</v>
      </c>
      <c r="B63" s="11" t="s">
        <v>1799</v>
      </c>
      <c r="C63" s="13" t="s">
        <v>1968</v>
      </c>
      <c r="D63" s="13" t="s">
        <v>1969</v>
      </c>
      <c r="E63" s="13" t="s">
        <v>1970</v>
      </c>
      <c r="F63" s="18" t="s">
        <v>1971</v>
      </c>
      <c r="G63" s="16" t="s">
        <v>1972</v>
      </c>
      <c r="H63" s="83">
        <v>3470750</v>
      </c>
    </row>
    <row r="64" spans="1:8" x14ac:dyDescent="0.25">
      <c r="A64" s="13" t="s">
        <v>493</v>
      </c>
      <c r="B64" s="11" t="s">
        <v>1799</v>
      </c>
      <c r="C64" s="13" t="s">
        <v>1973</v>
      </c>
      <c r="D64" s="13" t="s">
        <v>318</v>
      </c>
      <c r="E64" s="13" t="s">
        <v>319</v>
      </c>
      <c r="F64" s="18" t="s">
        <v>1974</v>
      </c>
      <c r="G64" s="16" t="s">
        <v>1975</v>
      </c>
      <c r="H64" s="83">
        <v>17060000</v>
      </c>
    </row>
    <row r="65" spans="1:8" x14ac:dyDescent="0.25">
      <c r="A65" s="13" t="s">
        <v>493</v>
      </c>
      <c r="B65" s="11" t="s">
        <v>1799</v>
      </c>
      <c r="C65" s="13" t="s">
        <v>1976</v>
      </c>
      <c r="D65" s="13" t="s">
        <v>318</v>
      </c>
      <c r="E65" s="13" t="s">
        <v>319</v>
      </c>
      <c r="F65" s="18" t="s">
        <v>1977</v>
      </c>
      <c r="G65" s="16" t="s">
        <v>1978</v>
      </c>
      <c r="H65" s="83">
        <v>72037229.569999993</v>
      </c>
    </row>
    <row r="66" spans="1:8" x14ac:dyDescent="0.25">
      <c r="A66" s="13" t="s">
        <v>493</v>
      </c>
      <c r="B66" s="11" t="s">
        <v>1799</v>
      </c>
      <c r="C66" s="13" t="s">
        <v>1979</v>
      </c>
      <c r="D66" s="13" t="s">
        <v>1969</v>
      </c>
      <c r="E66" s="13" t="s">
        <v>1970</v>
      </c>
      <c r="F66" s="18" t="s">
        <v>1980</v>
      </c>
      <c r="G66" s="16" t="s">
        <v>1972</v>
      </c>
      <c r="H66" s="83">
        <v>97453575</v>
      </c>
    </row>
    <row r="67" spans="1:8" x14ac:dyDescent="0.25">
      <c r="A67" s="13" t="s">
        <v>561</v>
      </c>
      <c r="B67" s="11" t="s">
        <v>1799</v>
      </c>
      <c r="C67" s="13" t="s">
        <v>1981</v>
      </c>
      <c r="D67" s="13" t="s">
        <v>1982</v>
      </c>
      <c r="E67" s="13" t="s">
        <v>1983</v>
      </c>
      <c r="F67" s="18" t="s">
        <v>1984</v>
      </c>
      <c r="G67" s="16" t="s">
        <v>1985</v>
      </c>
      <c r="H67" s="83">
        <v>15317.5</v>
      </c>
    </row>
    <row r="68" spans="1:8" x14ac:dyDescent="0.25">
      <c r="A68" s="13" t="s">
        <v>561</v>
      </c>
      <c r="B68" s="11" t="s">
        <v>1799</v>
      </c>
      <c r="C68" s="13" t="s">
        <v>1986</v>
      </c>
      <c r="D68" s="13" t="s">
        <v>1987</v>
      </c>
      <c r="E68" s="13" t="s">
        <v>1988</v>
      </c>
      <c r="F68" s="18" t="s">
        <v>1989</v>
      </c>
      <c r="G68" s="16" t="s">
        <v>1990</v>
      </c>
      <c r="H68" s="83">
        <v>500000</v>
      </c>
    </row>
    <row r="69" spans="1:8" x14ac:dyDescent="0.25">
      <c r="A69" s="13" t="s">
        <v>561</v>
      </c>
      <c r="B69" s="11" t="s">
        <v>1799</v>
      </c>
      <c r="C69" s="13" t="s">
        <v>1991</v>
      </c>
      <c r="D69" s="13" t="s">
        <v>1992</v>
      </c>
      <c r="E69" s="13" t="s">
        <v>1993</v>
      </c>
      <c r="F69" s="18" t="s">
        <v>1989</v>
      </c>
      <c r="G69" s="16" t="s">
        <v>1994</v>
      </c>
      <c r="H69" s="83">
        <v>1132899</v>
      </c>
    </row>
    <row r="70" spans="1:8" x14ac:dyDescent="0.25">
      <c r="A70" s="13" t="s">
        <v>561</v>
      </c>
      <c r="B70" s="11" t="s">
        <v>1799</v>
      </c>
      <c r="C70" s="13" t="s">
        <v>1995</v>
      </c>
      <c r="D70" s="13" t="s">
        <v>1982</v>
      </c>
      <c r="E70" s="84" t="s">
        <v>1983</v>
      </c>
      <c r="F70" s="18" t="s">
        <v>1989</v>
      </c>
      <c r="G70" s="16" t="s">
        <v>1985</v>
      </c>
      <c r="H70" s="83">
        <v>1326943.5</v>
      </c>
    </row>
    <row r="71" spans="1:8" x14ac:dyDescent="0.25">
      <c r="A71" s="13" t="s">
        <v>561</v>
      </c>
      <c r="B71" s="11" t="s">
        <v>1799</v>
      </c>
      <c r="C71" s="13" t="s">
        <v>1995</v>
      </c>
      <c r="D71" s="13" t="s">
        <v>1982</v>
      </c>
      <c r="E71" s="84" t="s">
        <v>1983</v>
      </c>
      <c r="F71" s="18" t="s">
        <v>1989</v>
      </c>
      <c r="G71" s="16" t="s">
        <v>1985</v>
      </c>
      <c r="H71" s="83">
        <v>1326943.5</v>
      </c>
    </row>
    <row r="72" spans="1:8" x14ac:dyDescent="0.25">
      <c r="A72" s="13" t="s">
        <v>561</v>
      </c>
      <c r="B72" s="11" t="s">
        <v>1799</v>
      </c>
      <c r="C72" s="13" t="s">
        <v>1995</v>
      </c>
      <c r="D72" s="13" t="s">
        <v>1982</v>
      </c>
      <c r="E72" s="84" t="s">
        <v>1983</v>
      </c>
      <c r="F72" s="18" t="s">
        <v>1989</v>
      </c>
      <c r="G72" s="16" t="s">
        <v>1985</v>
      </c>
      <c r="H72" s="83">
        <v>1414153.55</v>
      </c>
    </row>
    <row r="73" spans="1:8" x14ac:dyDescent="0.25">
      <c r="A73" s="13" t="s">
        <v>561</v>
      </c>
      <c r="B73" s="11" t="s">
        <v>1799</v>
      </c>
      <c r="C73" s="13" t="s">
        <v>1995</v>
      </c>
      <c r="D73" s="13" t="s">
        <v>1982</v>
      </c>
      <c r="E73" s="84" t="s">
        <v>1983</v>
      </c>
      <c r="F73" s="18" t="s">
        <v>1989</v>
      </c>
      <c r="G73" s="16" t="s">
        <v>1985</v>
      </c>
      <c r="H73" s="83">
        <v>2047300</v>
      </c>
    </row>
    <row r="74" spans="1:8" x14ac:dyDescent="0.25">
      <c r="A74" s="13" t="s">
        <v>561</v>
      </c>
      <c r="B74" s="11" t="s">
        <v>1799</v>
      </c>
      <c r="C74" s="13" t="s">
        <v>1995</v>
      </c>
      <c r="D74" s="13" t="s">
        <v>1982</v>
      </c>
      <c r="E74" s="84" t="s">
        <v>1983</v>
      </c>
      <c r="F74" s="18" t="s">
        <v>1989</v>
      </c>
      <c r="G74" s="16" t="s">
        <v>1985</v>
      </c>
      <c r="H74" s="83">
        <v>2519606</v>
      </c>
    </row>
    <row r="75" spans="1:8" x14ac:dyDescent="0.25">
      <c r="A75" s="13" t="s">
        <v>561</v>
      </c>
      <c r="B75" s="11" t="s">
        <v>1799</v>
      </c>
      <c r="C75" s="13" t="s">
        <v>1995</v>
      </c>
      <c r="D75" s="13" t="s">
        <v>1982</v>
      </c>
      <c r="E75" s="84" t="s">
        <v>1983</v>
      </c>
      <c r="F75" s="18" t="s">
        <v>1989</v>
      </c>
      <c r="G75" s="16" t="s">
        <v>1985</v>
      </c>
      <c r="H75" s="83">
        <v>2529319</v>
      </c>
    </row>
    <row r="76" spans="1:8" x14ac:dyDescent="0.25">
      <c r="A76" s="13" t="s">
        <v>561</v>
      </c>
      <c r="B76" s="11" t="s">
        <v>1799</v>
      </c>
      <c r="C76" s="13" t="s">
        <v>1995</v>
      </c>
      <c r="D76" s="13" t="s">
        <v>1982</v>
      </c>
      <c r="E76" s="84" t="s">
        <v>1983</v>
      </c>
      <c r="F76" s="18" t="s">
        <v>1989</v>
      </c>
      <c r="G76" s="16" t="s">
        <v>1985</v>
      </c>
      <c r="H76" s="83">
        <v>2600000</v>
      </c>
    </row>
    <row r="77" spans="1:8" x14ac:dyDescent="0.25">
      <c r="A77" s="13" t="s">
        <v>561</v>
      </c>
      <c r="B77" s="11" t="s">
        <v>1799</v>
      </c>
      <c r="C77" s="13" t="s">
        <v>1995</v>
      </c>
      <c r="D77" s="13" t="s">
        <v>1982</v>
      </c>
      <c r="E77" s="84" t="s">
        <v>1983</v>
      </c>
      <c r="F77" s="18" t="s">
        <v>1989</v>
      </c>
      <c r="G77" s="16" t="s">
        <v>1985</v>
      </c>
      <c r="H77" s="83">
        <v>3814324</v>
      </c>
    </row>
    <row r="78" spans="1:8" x14ac:dyDescent="0.25">
      <c r="A78" s="13" t="s">
        <v>561</v>
      </c>
      <c r="B78" s="11" t="s">
        <v>1799</v>
      </c>
      <c r="C78" s="13" t="s">
        <v>1995</v>
      </c>
      <c r="D78" s="13" t="s">
        <v>1982</v>
      </c>
      <c r="E78" s="84" t="s">
        <v>1983</v>
      </c>
      <c r="F78" s="18" t="s">
        <v>1989</v>
      </c>
      <c r="G78" s="16" t="s">
        <v>1985</v>
      </c>
      <c r="H78" s="83">
        <v>5416531</v>
      </c>
    </row>
    <row r="79" spans="1:8" x14ac:dyDescent="0.25">
      <c r="A79" s="13" t="s">
        <v>561</v>
      </c>
      <c r="B79" s="11" t="s">
        <v>1799</v>
      </c>
      <c r="C79" s="13" t="s">
        <v>1995</v>
      </c>
      <c r="D79" s="13" t="s">
        <v>1982</v>
      </c>
      <c r="E79" s="84" t="s">
        <v>1983</v>
      </c>
      <c r="F79" s="18" t="s">
        <v>1989</v>
      </c>
      <c r="G79" s="16" t="s">
        <v>1985</v>
      </c>
      <c r="H79" s="83">
        <v>36566057</v>
      </c>
    </row>
    <row r="80" spans="1:8" x14ac:dyDescent="0.25">
      <c r="A80" s="13" t="s">
        <v>564</v>
      </c>
      <c r="B80" s="11" t="s">
        <v>1799</v>
      </c>
      <c r="C80" s="13" t="s">
        <v>1996</v>
      </c>
      <c r="D80" s="13" t="s">
        <v>1982</v>
      </c>
      <c r="E80" s="84" t="s">
        <v>1983</v>
      </c>
      <c r="F80" s="18" t="s">
        <v>1997</v>
      </c>
      <c r="G80" s="16" t="s">
        <v>1985</v>
      </c>
      <c r="H80" s="83">
        <v>71000</v>
      </c>
    </row>
    <row r="81" spans="1:17" x14ac:dyDescent="0.25">
      <c r="A81" s="13" t="s">
        <v>694</v>
      </c>
      <c r="B81" s="11" t="s">
        <v>1799</v>
      </c>
      <c r="C81" s="13" t="s">
        <v>1998</v>
      </c>
      <c r="D81" s="13" t="s">
        <v>1999</v>
      </c>
      <c r="E81" s="84" t="s">
        <v>2000</v>
      </c>
      <c r="F81" s="18" t="s">
        <v>2001</v>
      </c>
      <c r="G81" s="16" t="s">
        <v>2002</v>
      </c>
      <c r="H81" s="83">
        <v>64649.8</v>
      </c>
      <c r="I81" s="99"/>
      <c r="J81" s="99"/>
      <c r="K81" s="99"/>
      <c r="L81" s="99"/>
      <c r="M81" s="99"/>
      <c r="N81" s="99"/>
      <c r="O81" s="99"/>
      <c r="P81" s="99"/>
      <c r="Q81" s="99"/>
    </row>
    <row r="82" spans="1:17" x14ac:dyDescent="0.25">
      <c r="A82" s="25" t="s">
        <v>912</v>
      </c>
      <c r="B82" s="25" t="s">
        <v>1799</v>
      </c>
      <c r="C82" s="25" t="s">
        <v>2003</v>
      </c>
      <c r="D82" s="25" t="s">
        <v>2004</v>
      </c>
      <c r="E82" s="25" t="s">
        <v>2005</v>
      </c>
      <c r="F82" s="26" t="s">
        <v>2006</v>
      </c>
      <c r="G82" s="28" t="s">
        <v>1972</v>
      </c>
      <c r="H82" s="85">
        <v>7757526</v>
      </c>
      <c r="I82" s="100"/>
      <c r="J82" s="101"/>
      <c r="K82" s="101"/>
      <c r="L82" s="101"/>
      <c r="M82" s="101"/>
      <c r="N82" s="98"/>
      <c r="O82" s="101"/>
      <c r="P82" s="101"/>
      <c r="Q82" s="99"/>
    </row>
    <row r="83" spans="1:17" x14ac:dyDescent="0.25">
      <c r="A83" s="29" t="s">
        <v>912</v>
      </c>
      <c r="B83" s="25" t="s">
        <v>1799</v>
      </c>
      <c r="C83" s="29" t="s">
        <v>2007</v>
      </c>
      <c r="D83" s="29" t="s">
        <v>2008</v>
      </c>
      <c r="E83" s="29" t="s">
        <v>2009</v>
      </c>
      <c r="F83" s="18" t="s">
        <v>2010</v>
      </c>
      <c r="G83" s="32" t="s">
        <v>2011</v>
      </c>
      <c r="H83" s="86">
        <v>3987812</v>
      </c>
      <c r="I83" s="100"/>
      <c r="J83" s="101"/>
      <c r="K83" s="101"/>
      <c r="L83" s="101"/>
      <c r="M83" s="101"/>
      <c r="N83" s="98"/>
      <c r="O83" s="101"/>
      <c r="P83" s="101"/>
      <c r="Q83" s="99"/>
    </row>
    <row r="84" spans="1:17" x14ac:dyDescent="0.25">
      <c r="A84" s="29" t="s">
        <v>912</v>
      </c>
      <c r="B84" s="25" t="s">
        <v>1799</v>
      </c>
      <c r="C84" s="29" t="s">
        <v>2012</v>
      </c>
      <c r="D84" s="29" t="s">
        <v>1864</v>
      </c>
      <c r="E84" s="29" t="s">
        <v>2013</v>
      </c>
      <c r="F84" s="18" t="s">
        <v>2014</v>
      </c>
      <c r="G84" s="32" t="s">
        <v>2015</v>
      </c>
      <c r="H84" s="86">
        <v>237942</v>
      </c>
      <c r="I84" s="100"/>
      <c r="J84" s="101"/>
      <c r="K84" s="101"/>
      <c r="L84" s="101"/>
      <c r="M84" s="101"/>
      <c r="N84" s="98"/>
      <c r="O84" s="101"/>
      <c r="P84" s="101"/>
      <c r="Q84" s="99"/>
    </row>
    <row r="85" spans="1:17" x14ac:dyDescent="0.25">
      <c r="A85" s="29" t="s">
        <v>912</v>
      </c>
      <c r="B85" s="25" t="s">
        <v>1799</v>
      </c>
      <c r="C85" s="29" t="s">
        <v>2016</v>
      </c>
      <c r="D85" s="29" t="s">
        <v>2017</v>
      </c>
      <c r="E85" s="29" t="s">
        <v>2018</v>
      </c>
      <c r="F85" s="18" t="s">
        <v>2019</v>
      </c>
      <c r="G85" s="32" t="s">
        <v>2020</v>
      </c>
      <c r="H85" s="86">
        <v>750000</v>
      </c>
      <c r="I85" s="100"/>
      <c r="J85" s="101"/>
      <c r="K85" s="101"/>
      <c r="L85" s="101"/>
      <c r="M85" s="101"/>
      <c r="N85" s="98"/>
      <c r="O85" s="101"/>
      <c r="P85" s="101"/>
      <c r="Q85" s="99"/>
    </row>
    <row r="86" spans="1:17" x14ac:dyDescent="0.25">
      <c r="A86" s="29" t="s">
        <v>912</v>
      </c>
      <c r="B86" s="25" t="s">
        <v>1799</v>
      </c>
      <c r="C86" s="29" t="s">
        <v>2021</v>
      </c>
      <c r="D86" s="29" t="s">
        <v>2022</v>
      </c>
      <c r="E86" s="29" t="s">
        <v>2023</v>
      </c>
      <c r="F86" s="18" t="s">
        <v>2024</v>
      </c>
      <c r="G86" s="32" t="s">
        <v>2025</v>
      </c>
      <c r="H86" s="86">
        <v>3223617</v>
      </c>
      <c r="I86" s="100"/>
      <c r="J86" s="101"/>
      <c r="K86" s="101"/>
      <c r="L86" s="101"/>
      <c r="M86" s="101"/>
      <c r="N86" s="98"/>
      <c r="O86" s="101"/>
      <c r="P86" s="101"/>
      <c r="Q86" s="99"/>
    </row>
    <row r="87" spans="1:17" x14ac:dyDescent="0.25">
      <c r="A87" s="29" t="s">
        <v>912</v>
      </c>
      <c r="B87" s="25" t="s">
        <v>1799</v>
      </c>
      <c r="C87" s="29" t="s">
        <v>2026</v>
      </c>
      <c r="D87" s="29" t="s">
        <v>2027</v>
      </c>
      <c r="E87" s="29" t="s">
        <v>2028</v>
      </c>
      <c r="F87" s="18" t="s">
        <v>2029</v>
      </c>
      <c r="G87" s="32" t="s">
        <v>2030</v>
      </c>
      <c r="H87" s="86">
        <v>30000</v>
      </c>
      <c r="I87" s="100"/>
      <c r="J87" s="101"/>
      <c r="K87" s="101"/>
      <c r="L87" s="101"/>
      <c r="M87" s="101"/>
      <c r="N87" s="98"/>
      <c r="O87" s="101"/>
      <c r="P87" s="101"/>
      <c r="Q87" s="99"/>
    </row>
    <row r="88" spans="1:17" x14ac:dyDescent="0.25">
      <c r="A88" s="29" t="s">
        <v>912</v>
      </c>
      <c r="B88" s="25" t="s">
        <v>1799</v>
      </c>
      <c r="C88" s="29" t="s">
        <v>2031</v>
      </c>
      <c r="D88" s="29" t="s">
        <v>2032</v>
      </c>
      <c r="E88" s="29" t="s">
        <v>2033</v>
      </c>
      <c r="F88" s="18" t="s">
        <v>2034</v>
      </c>
      <c r="G88" s="32" t="s">
        <v>1985</v>
      </c>
      <c r="H88" s="86">
        <v>2203608</v>
      </c>
      <c r="I88" s="100"/>
      <c r="J88" s="101"/>
      <c r="K88" s="101"/>
      <c r="L88" s="101"/>
      <c r="M88" s="101"/>
      <c r="N88" s="98"/>
      <c r="O88" s="101"/>
      <c r="P88" s="101"/>
      <c r="Q88" s="99"/>
    </row>
    <row r="89" spans="1:17" x14ac:dyDescent="0.25">
      <c r="A89" s="29" t="s">
        <v>912</v>
      </c>
      <c r="B89" s="25" t="s">
        <v>1799</v>
      </c>
      <c r="C89" s="29" t="s">
        <v>2035</v>
      </c>
      <c r="D89" s="29" t="s">
        <v>2036</v>
      </c>
      <c r="E89" s="29" t="s">
        <v>2037</v>
      </c>
      <c r="F89" s="18" t="s">
        <v>2038</v>
      </c>
      <c r="G89" s="32" t="s">
        <v>2039</v>
      </c>
      <c r="H89" s="86">
        <v>1857333</v>
      </c>
      <c r="I89" s="100"/>
      <c r="J89" s="101"/>
      <c r="K89" s="101"/>
      <c r="L89" s="101"/>
      <c r="M89" s="101"/>
      <c r="N89" s="98"/>
      <c r="O89" s="101"/>
      <c r="P89" s="101"/>
      <c r="Q89" s="99"/>
    </row>
    <row r="90" spans="1:17" x14ac:dyDescent="0.25">
      <c r="A90" s="29" t="s">
        <v>912</v>
      </c>
      <c r="B90" s="25" t="s">
        <v>1799</v>
      </c>
      <c r="C90" s="29" t="s">
        <v>2040</v>
      </c>
      <c r="D90" s="29" t="s">
        <v>2041</v>
      </c>
      <c r="E90" s="29" t="s">
        <v>2042</v>
      </c>
      <c r="F90" s="18" t="s">
        <v>2043</v>
      </c>
      <c r="G90" s="32" t="s">
        <v>2044</v>
      </c>
      <c r="H90" s="86">
        <v>50000</v>
      </c>
      <c r="I90" s="100"/>
      <c r="J90" s="101"/>
      <c r="K90" s="101"/>
      <c r="L90" s="101"/>
      <c r="M90" s="101"/>
      <c r="N90" s="98"/>
      <c r="O90" s="101"/>
      <c r="P90" s="101"/>
      <c r="Q90" s="99"/>
    </row>
    <row r="91" spans="1:17" x14ac:dyDescent="0.25">
      <c r="A91" s="29" t="s">
        <v>912</v>
      </c>
      <c r="B91" s="25" t="s">
        <v>1799</v>
      </c>
      <c r="C91" s="29" t="s">
        <v>2045</v>
      </c>
      <c r="D91" s="29" t="s">
        <v>2046</v>
      </c>
      <c r="E91" s="29" t="s">
        <v>2047</v>
      </c>
      <c r="F91" s="18" t="s">
        <v>2048</v>
      </c>
      <c r="G91" s="32" t="s">
        <v>2049</v>
      </c>
      <c r="H91" s="86">
        <v>529410</v>
      </c>
      <c r="I91" s="100"/>
      <c r="J91" s="101"/>
      <c r="K91" s="101"/>
      <c r="L91" s="101"/>
      <c r="M91" s="101"/>
      <c r="N91" s="98"/>
      <c r="O91" s="101"/>
      <c r="P91" s="101"/>
      <c r="Q91" s="99"/>
    </row>
    <row r="92" spans="1:17" x14ac:dyDescent="0.25">
      <c r="A92" s="29" t="s">
        <v>912</v>
      </c>
      <c r="B92" s="25" t="s">
        <v>1799</v>
      </c>
      <c r="C92" s="29" t="s">
        <v>2050</v>
      </c>
      <c r="D92" s="29" t="s">
        <v>2051</v>
      </c>
      <c r="E92" s="29" t="s">
        <v>2052</v>
      </c>
      <c r="F92" s="18" t="s">
        <v>2053</v>
      </c>
      <c r="G92" s="32" t="s">
        <v>2054</v>
      </c>
      <c r="H92" s="86">
        <v>457200</v>
      </c>
      <c r="I92" s="100"/>
      <c r="J92" s="101"/>
      <c r="K92" s="101"/>
      <c r="L92" s="101"/>
      <c r="M92" s="101"/>
      <c r="N92" s="98"/>
      <c r="O92" s="101"/>
      <c r="P92" s="101"/>
      <c r="Q92" s="99"/>
    </row>
    <row r="93" spans="1:17" s="104" customFormat="1" x14ac:dyDescent="0.25">
      <c r="A93" s="15" t="s">
        <v>923</v>
      </c>
      <c r="B93" s="27" t="s">
        <v>1799</v>
      </c>
      <c r="C93" s="30">
        <v>2014108</v>
      </c>
      <c r="D93" s="32" t="s">
        <v>1992</v>
      </c>
      <c r="E93" s="35" t="s">
        <v>2055</v>
      </c>
      <c r="F93" s="35" t="s">
        <v>2056</v>
      </c>
      <c r="G93" s="32">
        <v>46747</v>
      </c>
      <c r="H93" s="87">
        <v>7285.95</v>
      </c>
      <c r="I93" s="102"/>
      <c r="J93" s="103"/>
      <c r="K93" s="103"/>
      <c r="L93" s="103"/>
      <c r="M93" s="103"/>
      <c r="N93" s="103"/>
      <c r="O93" s="103"/>
      <c r="P93" s="103"/>
      <c r="Q93" s="103"/>
    </row>
    <row r="94" spans="1:17" x14ac:dyDescent="0.25">
      <c r="A94" s="13" t="s">
        <v>923</v>
      </c>
      <c r="B94" s="25" t="s">
        <v>1799</v>
      </c>
      <c r="C94" s="88">
        <v>2014098</v>
      </c>
      <c r="D94" s="39" t="s">
        <v>2057</v>
      </c>
      <c r="E94" s="89" t="s">
        <v>2058</v>
      </c>
      <c r="F94" s="89" t="s">
        <v>2059</v>
      </c>
      <c r="G94" s="39">
        <v>48903</v>
      </c>
      <c r="H94" s="87">
        <v>30000</v>
      </c>
      <c r="I94" s="97">
        <f>SUM(H18:H94)</f>
        <v>341249672.60000002</v>
      </c>
    </row>
    <row r="95" spans="1:17" x14ac:dyDescent="0.25">
      <c r="A95" s="11" t="s">
        <v>10</v>
      </c>
      <c r="B95" s="11" t="s">
        <v>2060</v>
      </c>
      <c r="C95" s="11" t="s">
        <v>2061</v>
      </c>
      <c r="D95" s="11" t="s">
        <v>2062</v>
      </c>
      <c r="E95" s="11" t="s">
        <v>2063</v>
      </c>
      <c r="F95" s="11" t="s">
        <v>2064</v>
      </c>
      <c r="G95" s="12" t="s">
        <v>1133</v>
      </c>
      <c r="H95" s="50">
        <v>22500</v>
      </c>
    </row>
    <row r="96" spans="1:17" x14ac:dyDescent="0.25">
      <c r="A96" s="13" t="s">
        <v>10</v>
      </c>
      <c r="B96" s="11" t="s">
        <v>2060</v>
      </c>
      <c r="C96" s="13" t="s">
        <v>2065</v>
      </c>
      <c r="D96" s="13" t="s">
        <v>1750</v>
      </c>
      <c r="E96" s="13" t="s">
        <v>1751</v>
      </c>
      <c r="F96" s="13" t="s">
        <v>2066</v>
      </c>
      <c r="G96" s="16" t="s">
        <v>1795</v>
      </c>
      <c r="H96" s="22">
        <v>258244</v>
      </c>
    </row>
    <row r="97" spans="1:8" x14ac:dyDescent="0.25">
      <c r="A97" s="13" t="s">
        <v>10</v>
      </c>
      <c r="B97" s="11" t="s">
        <v>2060</v>
      </c>
      <c r="C97" s="13" t="s">
        <v>2067</v>
      </c>
      <c r="D97" s="13" t="s">
        <v>1750</v>
      </c>
      <c r="E97" s="13" t="s">
        <v>1751</v>
      </c>
      <c r="F97" s="13" t="s">
        <v>2068</v>
      </c>
      <c r="G97" s="16" t="s">
        <v>1753</v>
      </c>
      <c r="H97" s="22">
        <v>7000000</v>
      </c>
    </row>
    <row r="98" spans="1:8" x14ac:dyDescent="0.25">
      <c r="A98" s="13" t="s">
        <v>10</v>
      </c>
      <c r="B98" s="11" t="s">
        <v>2060</v>
      </c>
      <c r="C98" s="13" t="s">
        <v>2069</v>
      </c>
      <c r="D98" s="13" t="s">
        <v>1750</v>
      </c>
      <c r="E98" s="13" t="s">
        <v>1751</v>
      </c>
      <c r="F98" s="13" t="s">
        <v>2070</v>
      </c>
      <c r="G98" s="16" t="s">
        <v>1795</v>
      </c>
      <c r="H98" s="22">
        <v>1135000</v>
      </c>
    </row>
    <row r="99" spans="1:8" x14ac:dyDescent="0.25">
      <c r="A99" s="13" t="s">
        <v>10</v>
      </c>
      <c r="B99" s="11" t="s">
        <v>2060</v>
      </c>
      <c r="C99" s="13" t="s">
        <v>2071</v>
      </c>
      <c r="D99" s="13" t="s">
        <v>950</v>
      </c>
      <c r="E99" s="13" t="s">
        <v>2072</v>
      </c>
      <c r="F99" s="13" t="s">
        <v>2073</v>
      </c>
      <c r="G99" s="16" t="s">
        <v>2074</v>
      </c>
      <c r="H99" s="22">
        <v>290000</v>
      </c>
    </row>
    <row r="100" spans="1:8" x14ac:dyDescent="0.25">
      <c r="A100" s="13" t="s">
        <v>114</v>
      </c>
      <c r="B100" s="11" t="s">
        <v>2060</v>
      </c>
      <c r="C100" s="13" t="s">
        <v>2075</v>
      </c>
      <c r="D100" s="13" t="s">
        <v>2076</v>
      </c>
      <c r="E100" s="13" t="s">
        <v>2077</v>
      </c>
      <c r="F100" s="13" t="s">
        <v>2078</v>
      </c>
      <c r="G100" s="16" t="s">
        <v>2079</v>
      </c>
      <c r="H100" s="22">
        <v>120000</v>
      </c>
    </row>
    <row r="101" spans="1:8" x14ac:dyDescent="0.25">
      <c r="A101" s="13" t="s">
        <v>114</v>
      </c>
      <c r="B101" s="11" t="s">
        <v>2060</v>
      </c>
      <c r="C101" s="13" t="s">
        <v>2080</v>
      </c>
      <c r="D101" s="13" t="s">
        <v>2081</v>
      </c>
      <c r="E101" s="13" t="s">
        <v>2082</v>
      </c>
      <c r="F101" s="13" t="s">
        <v>1914</v>
      </c>
      <c r="G101" s="16" t="s">
        <v>2083</v>
      </c>
      <c r="H101" s="22">
        <v>500000</v>
      </c>
    </row>
    <row r="102" spans="1:8" x14ac:dyDescent="0.25">
      <c r="A102" s="13" t="s">
        <v>114</v>
      </c>
      <c r="B102" s="11" t="s">
        <v>2060</v>
      </c>
      <c r="C102" s="13" t="s">
        <v>2084</v>
      </c>
      <c r="D102" s="13" t="s">
        <v>2085</v>
      </c>
      <c r="E102" s="13" t="s">
        <v>2086</v>
      </c>
      <c r="F102" s="13" t="s">
        <v>2087</v>
      </c>
      <c r="G102" s="16" t="s">
        <v>2088</v>
      </c>
      <c r="H102" s="22">
        <v>575000</v>
      </c>
    </row>
    <row r="103" spans="1:8" x14ac:dyDescent="0.25">
      <c r="A103" s="13" t="s">
        <v>114</v>
      </c>
      <c r="B103" s="11" t="s">
        <v>2060</v>
      </c>
      <c r="C103" s="13" t="s">
        <v>2089</v>
      </c>
      <c r="D103" s="13" t="s">
        <v>2085</v>
      </c>
      <c r="E103" s="13" t="s">
        <v>2086</v>
      </c>
      <c r="F103" s="13" t="s">
        <v>1914</v>
      </c>
      <c r="G103" s="16" t="s">
        <v>2090</v>
      </c>
      <c r="H103" s="22">
        <v>1697425.79</v>
      </c>
    </row>
    <row r="104" spans="1:8" x14ac:dyDescent="0.25">
      <c r="A104" s="13" t="s">
        <v>114</v>
      </c>
      <c r="B104" s="11" t="s">
        <v>2060</v>
      </c>
      <c r="C104" s="13" t="s">
        <v>2091</v>
      </c>
      <c r="D104" s="13" t="s">
        <v>1750</v>
      </c>
      <c r="E104" s="13" t="s">
        <v>1751</v>
      </c>
      <c r="F104" s="13" t="s">
        <v>2092</v>
      </c>
      <c r="G104" s="16" t="s">
        <v>1753</v>
      </c>
      <c r="H104" s="22">
        <v>2376246.39</v>
      </c>
    </row>
    <row r="105" spans="1:8" x14ac:dyDescent="0.25">
      <c r="A105" s="13" t="s">
        <v>114</v>
      </c>
      <c r="B105" s="11" t="s">
        <v>2060</v>
      </c>
      <c r="C105" s="13" t="s">
        <v>2093</v>
      </c>
      <c r="D105" s="13" t="s">
        <v>2081</v>
      </c>
      <c r="E105" s="13" t="s">
        <v>2082</v>
      </c>
      <c r="F105" s="13" t="s">
        <v>1914</v>
      </c>
      <c r="G105" s="16" t="s">
        <v>2094</v>
      </c>
      <c r="H105" s="22">
        <v>2386659.0099999998</v>
      </c>
    </row>
    <row r="106" spans="1:8" x14ac:dyDescent="0.25">
      <c r="A106" s="13" t="s">
        <v>114</v>
      </c>
      <c r="B106" s="11" t="s">
        <v>2060</v>
      </c>
      <c r="C106" s="13" t="s">
        <v>2095</v>
      </c>
      <c r="D106" s="13" t="s">
        <v>2081</v>
      </c>
      <c r="E106" s="13" t="s">
        <v>2082</v>
      </c>
      <c r="F106" s="13" t="s">
        <v>2096</v>
      </c>
      <c r="G106" s="16" t="s">
        <v>2094</v>
      </c>
      <c r="H106" s="22">
        <v>2500000</v>
      </c>
    </row>
    <row r="107" spans="1:8" x14ac:dyDescent="0.25">
      <c r="A107" s="13" t="s">
        <v>114</v>
      </c>
      <c r="B107" s="11" t="s">
        <v>2060</v>
      </c>
      <c r="C107" s="13" t="s">
        <v>2097</v>
      </c>
      <c r="D107" s="13" t="s">
        <v>2076</v>
      </c>
      <c r="E107" s="13" t="s">
        <v>2077</v>
      </c>
      <c r="F107" s="13" t="s">
        <v>1914</v>
      </c>
      <c r="G107" s="16" t="s">
        <v>2079</v>
      </c>
      <c r="H107" s="22">
        <v>4501119.16</v>
      </c>
    </row>
    <row r="108" spans="1:8" x14ac:dyDescent="0.25">
      <c r="A108" s="13" t="s">
        <v>114</v>
      </c>
      <c r="B108" s="11" t="s">
        <v>2060</v>
      </c>
      <c r="C108" s="13" t="s">
        <v>2098</v>
      </c>
      <c r="D108" s="13" t="s">
        <v>2085</v>
      </c>
      <c r="E108" s="13" t="s">
        <v>2086</v>
      </c>
      <c r="F108" s="13" t="s">
        <v>1914</v>
      </c>
      <c r="G108" s="16" t="s">
        <v>2088</v>
      </c>
      <c r="H108" s="22">
        <v>6965651.8200000003</v>
      </c>
    </row>
    <row r="109" spans="1:8" x14ac:dyDescent="0.25">
      <c r="A109" s="13" t="s">
        <v>114</v>
      </c>
      <c r="B109" s="11" t="s">
        <v>2060</v>
      </c>
      <c r="C109" s="13" t="s">
        <v>2097</v>
      </c>
      <c r="D109" s="13" t="s">
        <v>2076</v>
      </c>
      <c r="E109" s="13" t="s">
        <v>2077</v>
      </c>
      <c r="F109" s="13" t="s">
        <v>1914</v>
      </c>
      <c r="G109" s="16" t="s">
        <v>2079</v>
      </c>
      <c r="H109" s="22">
        <v>7608676.7199999997</v>
      </c>
    </row>
    <row r="110" spans="1:8" x14ac:dyDescent="0.25">
      <c r="A110" s="13" t="s">
        <v>114</v>
      </c>
      <c r="B110" s="11" t="s">
        <v>2060</v>
      </c>
      <c r="C110" s="13" t="s">
        <v>2099</v>
      </c>
      <c r="D110" s="13" t="s">
        <v>2081</v>
      </c>
      <c r="E110" s="13" t="s">
        <v>2082</v>
      </c>
      <c r="F110" s="13" t="s">
        <v>2100</v>
      </c>
      <c r="G110" s="16" t="s">
        <v>2094</v>
      </c>
      <c r="H110" s="22">
        <v>9200000</v>
      </c>
    </row>
    <row r="111" spans="1:8" x14ac:dyDescent="0.25">
      <c r="A111" s="13" t="s">
        <v>114</v>
      </c>
      <c r="B111" s="11" t="s">
        <v>2060</v>
      </c>
      <c r="C111" s="13" t="s">
        <v>2097</v>
      </c>
      <c r="D111" s="13" t="s">
        <v>2076</v>
      </c>
      <c r="E111" s="13" t="s">
        <v>2077</v>
      </c>
      <c r="F111" s="13" t="s">
        <v>1914</v>
      </c>
      <c r="G111" s="16" t="s">
        <v>2079</v>
      </c>
      <c r="H111" s="22">
        <v>10481430.41</v>
      </c>
    </row>
    <row r="112" spans="1:8" x14ac:dyDescent="0.25">
      <c r="A112" s="13" t="s">
        <v>114</v>
      </c>
      <c r="B112" s="11" t="s">
        <v>2060</v>
      </c>
      <c r="C112" s="13" t="s">
        <v>2101</v>
      </c>
      <c r="D112" s="13" t="s">
        <v>2081</v>
      </c>
      <c r="E112" s="13" t="s">
        <v>2082</v>
      </c>
      <c r="F112" s="13" t="s">
        <v>1914</v>
      </c>
      <c r="G112" s="16" t="s">
        <v>2094</v>
      </c>
      <c r="H112" s="22">
        <v>32677049.899999999</v>
      </c>
    </row>
    <row r="113" spans="1:8" x14ac:dyDescent="0.25">
      <c r="A113" s="13" t="s">
        <v>342</v>
      </c>
      <c r="B113" s="11" t="s">
        <v>2060</v>
      </c>
      <c r="C113" s="13" t="s">
        <v>2102</v>
      </c>
      <c r="D113" s="13" t="s">
        <v>1781</v>
      </c>
      <c r="E113" s="13" t="s">
        <v>1782</v>
      </c>
      <c r="F113" s="13" t="s">
        <v>2103</v>
      </c>
      <c r="G113" s="16" t="s">
        <v>1784</v>
      </c>
      <c r="H113" s="22">
        <v>617526</v>
      </c>
    </row>
    <row r="114" spans="1:8" x14ac:dyDescent="0.25">
      <c r="A114" s="13" t="s">
        <v>342</v>
      </c>
      <c r="B114" s="11" t="s">
        <v>2060</v>
      </c>
      <c r="C114" s="13" t="s">
        <v>2104</v>
      </c>
      <c r="D114" s="13" t="s">
        <v>2105</v>
      </c>
      <c r="E114" s="13" t="s">
        <v>2106</v>
      </c>
      <c r="F114" s="13" t="s">
        <v>2107</v>
      </c>
      <c r="G114" s="16" t="s">
        <v>2108</v>
      </c>
      <c r="H114" s="22">
        <v>858841</v>
      </c>
    </row>
    <row r="115" spans="1:8" x14ac:dyDescent="0.25">
      <c r="A115" s="13" t="s">
        <v>342</v>
      </c>
      <c r="B115" s="11" t="s">
        <v>2060</v>
      </c>
      <c r="C115" s="13" t="s">
        <v>2109</v>
      </c>
      <c r="D115" s="13" t="s">
        <v>1750</v>
      </c>
      <c r="E115" s="13" t="s">
        <v>1751</v>
      </c>
      <c r="F115" s="13" t="s">
        <v>2110</v>
      </c>
      <c r="G115" s="16" t="s">
        <v>1753</v>
      </c>
      <c r="H115" s="22">
        <v>1889893</v>
      </c>
    </row>
    <row r="116" spans="1:8" x14ac:dyDescent="0.25">
      <c r="A116" s="13" t="s">
        <v>342</v>
      </c>
      <c r="B116" s="11" t="s">
        <v>2060</v>
      </c>
      <c r="C116" s="13" t="s">
        <v>2111</v>
      </c>
      <c r="D116" s="13" t="s">
        <v>1755</v>
      </c>
      <c r="E116" s="13" t="s">
        <v>1756</v>
      </c>
      <c r="F116" s="13" t="s">
        <v>2112</v>
      </c>
      <c r="G116" s="16" t="s">
        <v>1779</v>
      </c>
      <c r="H116" s="22">
        <v>2337025.67</v>
      </c>
    </row>
    <row r="117" spans="1:8" x14ac:dyDescent="0.25">
      <c r="A117" s="13" t="s">
        <v>342</v>
      </c>
      <c r="B117" s="11" t="s">
        <v>2060</v>
      </c>
      <c r="C117" s="13" t="s">
        <v>2113</v>
      </c>
      <c r="D117" s="13" t="s">
        <v>2114</v>
      </c>
      <c r="E117" s="13" t="s">
        <v>2115</v>
      </c>
      <c r="F117" s="13" t="s">
        <v>2116</v>
      </c>
      <c r="G117" s="16" t="s">
        <v>2117</v>
      </c>
      <c r="H117" s="22">
        <v>2726590</v>
      </c>
    </row>
    <row r="118" spans="1:8" x14ac:dyDescent="0.25">
      <c r="A118" s="13" t="s">
        <v>342</v>
      </c>
      <c r="B118" s="11" t="s">
        <v>2060</v>
      </c>
      <c r="C118" s="13" t="s">
        <v>2118</v>
      </c>
      <c r="D118" s="13" t="s">
        <v>1768</v>
      </c>
      <c r="E118" s="13" t="s">
        <v>1769</v>
      </c>
      <c r="F118" s="13" t="s">
        <v>2119</v>
      </c>
      <c r="G118" s="16" t="s">
        <v>2120</v>
      </c>
      <c r="H118" s="22">
        <v>3647507</v>
      </c>
    </row>
    <row r="119" spans="1:8" x14ac:dyDescent="0.25">
      <c r="A119" s="13" t="s">
        <v>342</v>
      </c>
      <c r="B119" s="11" t="s">
        <v>2060</v>
      </c>
      <c r="C119" s="13" t="s">
        <v>2121</v>
      </c>
      <c r="D119" s="13" t="s">
        <v>2122</v>
      </c>
      <c r="E119" s="13" t="s">
        <v>2123</v>
      </c>
      <c r="F119" s="13" t="s">
        <v>2124</v>
      </c>
      <c r="G119" s="16" t="s">
        <v>2125</v>
      </c>
      <c r="H119" s="22">
        <v>4843478</v>
      </c>
    </row>
    <row r="120" spans="1:8" x14ac:dyDescent="0.25">
      <c r="A120" s="13" t="s">
        <v>342</v>
      </c>
      <c r="B120" s="11" t="s">
        <v>2060</v>
      </c>
      <c r="C120" s="13" t="s">
        <v>2126</v>
      </c>
      <c r="D120" s="13" t="s">
        <v>1768</v>
      </c>
      <c r="E120" s="13" t="s">
        <v>1769</v>
      </c>
      <c r="F120" s="13" t="s">
        <v>2127</v>
      </c>
      <c r="G120" s="16" t="s">
        <v>1771</v>
      </c>
      <c r="H120" s="22">
        <v>7713147</v>
      </c>
    </row>
    <row r="121" spans="1:8" x14ac:dyDescent="0.25">
      <c r="A121" s="13" t="s">
        <v>342</v>
      </c>
      <c r="B121" s="11" t="s">
        <v>2060</v>
      </c>
      <c r="C121" s="13" t="s">
        <v>2128</v>
      </c>
      <c r="D121" s="13" t="s">
        <v>2129</v>
      </c>
      <c r="E121" s="13" t="s">
        <v>2130</v>
      </c>
      <c r="F121" s="13" t="s">
        <v>2131</v>
      </c>
      <c r="G121" s="16" t="s">
        <v>2132</v>
      </c>
      <c r="H121" s="22">
        <v>155101.56</v>
      </c>
    </row>
    <row r="122" spans="1:8" x14ac:dyDescent="0.25">
      <c r="A122" s="13" t="s">
        <v>342</v>
      </c>
      <c r="B122" s="11" t="s">
        <v>2060</v>
      </c>
      <c r="C122" s="13" t="s">
        <v>2133</v>
      </c>
      <c r="D122" s="13" t="s">
        <v>2134</v>
      </c>
      <c r="E122" s="13" t="s">
        <v>2135</v>
      </c>
      <c r="F122" s="13" t="s">
        <v>2136</v>
      </c>
      <c r="G122" s="16" t="s">
        <v>2137</v>
      </c>
      <c r="H122" s="22">
        <v>8561000</v>
      </c>
    </row>
    <row r="123" spans="1:8" x14ac:dyDescent="0.25">
      <c r="A123" s="13" t="s">
        <v>342</v>
      </c>
      <c r="B123" s="11" t="s">
        <v>2060</v>
      </c>
      <c r="C123" s="13" t="s">
        <v>2138</v>
      </c>
      <c r="D123" s="13" t="s">
        <v>2139</v>
      </c>
      <c r="E123" s="13" t="s">
        <v>2140</v>
      </c>
      <c r="F123" s="13" t="s">
        <v>2141</v>
      </c>
      <c r="G123" s="16" t="s">
        <v>2142</v>
      </c>
      <c r="H123" s="22">
        <v>47494228</v>
      </c>
    </row>
    <row r="124" spans="1:8" x14ac:dyDescent="0.25">
      <c r="A124" s="13" t="s">
        <v>493</v>
      </c>
      <c r="B124" s="11" t="s">
        <v>2060</v>
      </c>
      <c r="C124" s="13" t="s">
        <v>2143</v>
      </c>
      <c r="D124" s="13" t="s">
        <v>2144</v>
      </c>
      <c r="E124" s="13" t="s">
        <v>2145</v>
      </c>
      <c r="F124" s="18" t="s">
        <v>2146</v>
      </c>
      <c r="G124" s="16" t="s">
        <v>2147</v>
      </c>
      <c r="H124" s="22">
        <v>1000000</v>
      </c>
    </row>
    <row r="125" spans="1:8" x14ac:dyDescent="0.25">
      <c r="A125" s="13" t="s">
        <v>493</v>
      </c>
      <c r="B125" s="11" t="s">
        <v>2060</v>
      </c>
      <c r="C125" s="13" t="s">
        <v>2148</v>
      </c>
      <c r="D125" s="13" t="s">
        <v>1750</v>
      </c>
      <c r="E125" s="13" t="s">
        <v>1751</v>
      </c>
      <c r="F125" s="18" t="s">
        <v>2149</v>
      </c>
      <c r="G125" s="16" t="s">
        <v>1795</v>
      </c>
      <c r="H125" s="22">
        <v>1627500</v>
      </c>
    </row>
    <row r="126" spans="1:8" x14ac:dyDescent="0.25">
      <c r="A126" s="13" t="s">
        <v>493</v>
      </c>
      <c r="B126" s="11" t="s">
        <v>2060</v>
      </c>
      <c r="C126" s="13" t="s">
        <v>2150</v>
      </c>
      <c r="D126" s="13" t="s">
        <v>2144</v>
      </c>
      <c r="E126" s="13" t="s">
        <v>2145</v>
      </c>
      <c r="F126" s="18" t="s">
        <v>2151</v>
      </c>
      <c r="G126" s="16" t="s">
        <v>2147</v>
      </c>
      <c r="H126" s="22">
        <v>23587855.940000001</v>
      </c>
    </row>
    <row r="127" spans="1:8" x14ac:dyDescent="0.25">
      <c r="A127" s="13" t="s">
        <v>493</v>
      </c>
      <c r="B127" s="11" t="s">
        <v>2060</v>
      </c>
      <c r="C127" s="13" t="s">
        <v>2152</v>
      </c>
      <c r="D127" s="13" t="s">
        <v>1759</v>
      </c>
      <c r="E127" s="13" t="s">
        <v>1760</v>
      </c>
      <c r="F127" s="18" t="s">
        <v>2153</v>
      </c>
      <c r="G127" s="16" t="s">
        <v>2154</v>
      </c>
      <c r="H127" s="22">
        <v>32724.17</v>
      </c>
    </row>
    <row r="128" spans="1:8" x14ac:dyDescent="0.25">
      <c r="A128" s="13" t="s">
        <v>493</v>
      </c>
      <c r="B128" s="11" t="s">
        <v>2060</v>
      </c>
      <c r="C128" s="13" t="s">
        <v>2155</v>
      </c>
      <c r="D128" s="13" t="s">
        <v>1759</v>
      </c>
      <c r="E128" s="13" t="s">
        <v>1760</v>
      </c>
      <c r="F128" s="18" t="s">
        <v>2156</v>
      </c>
      <c r="G128" s="16" t="s">
        <v>2154</v>
      </c>
      <c r="H128" s="22">
        <v>61774.91</v>
      </c>
    </row>
    <row r="129" spans="1:8" x14ac:dyDescent="0.25">
      <c r="A129" s="13" t="s">
        <v>493</v>
      </c>
      <c r="B129" s="11" t="s">
        <v>2060</v>
      </c>
      <c r="C129" s="13" t="s">
        <v>2157</v>
      </c>
      <c r="D129" s="13" t="s">
        <v>2158</v>
      </c>
      <c r="E129" s="13" t="s">
        <v>2159</v>
      </c>
      <c r="F129" s="18" t="s">
        <v>2160</v>
      </c>
      <c r="G129" s="16" t="s">
        <v>2161</v>
      </c>
      <c r="H129" s="22">
        <v>79378.92</v>
      </c>
    </row>
    <row r="130" spans="1:8" x14ac:dyDescent="0.25">
      <c r="A130" s="13" t="s">
        <v>493</v>
      </c>
      <c r="B130" s="11" t="s">
        <v>2060</v>
      </c>
      <c r="C130" s="13" t="s">
        <v>2162</v>
      </c>
      <c r="D130" s="13" t="s">
        <v>2158</v>
      </c>
      <c r="E130" s="13" t="s">
        <v>2159</v>
      </c>
      <c r="F130" s="18" t="s">
        <v>2160</v>
      </c>
      <c r="G130" s="16" t="s">
        <v>2161</v>
      </c>
      <c r="H130" s="22">
        <v>100000</v>
      </c>
    </row>
    <row r="131" spans="1:8" x14ac:dyDescent="0.25">
      <c r="A131" s="13" t="s">
        <v>493</v>
      </c>
      <c r="B131" s="11" t="s">
        <v>2060</v>
      </c>
      <c r="C131" s="13" t="s">
        <v>2163</v>
      </c>
      <c r="D131" s="13" t="s">
        <v>2158</v>
      </c>
      <c r="E131" s="13" t="s">
        <v>2159</v>
      </c>
      <c r="F131" s="18" t="s">
        <v>2160</v>
      </c>
      <c r="G131" s="16" t="s">
        <v>2161</v>
      </c>
      <c r="H131" s="22">
        <v>200000</v>
      </c>
    </row>
    <row r="132" spans="1:8" x14ac:dyDescent="0.25">
      <c r="A132" s="13" t="s">
        <v>493</v>
      </c>
      <c r="B132" s="11" t="s">
        <v>2060</v>
      </c>
      <c r="C132" s="13" t="s">
        <v>2164</v>
      </c>
      <c r="D132" s="13" t="s">
        <v>2165</v>
      </c>
      <c r="E132" s="13" t="s">
        <v>2166</v>
      </c>
      <c r="F132" s="18" t="s">
        <v>2167</v>
      </c>
      <c r="G132" s="16" t="s">
        <v>2168</v>
      </c>
      <c r="H132" s="22">
        <v>982545</v>
      </c>
    </row>
    <row r="133" spans="1:8" x14ac:dyDescent="0.25">
      <c r="A133" s="13" t="s">
        <v>493</v>
      </c>
      <c r="B133" s="11" t="s">
        <v>2060</v>
      </c>
      <c r="C133" s="13" t="s">
        <v>2169</v>
      </c>
      <c r="D133" s="13" t="s">
        <v>1759</v>
      </c>
      <c r="E133" s="13" t="s">
        <v>1760</v>
      </c>
      <c r="F133" s="18" t="s">
        <v>2170</v>
      </c>
      <c r="G133" s="16" t="s">
        <v>2171</v>
      </c>
      <c r="H133" s="22">
        <v>1000000</v>
      </c>
    </row>
    <row r="134" spans="1:8" x14ac:dyDescent="0.25">
      <c r="A134" s="13" t="s">
        <v>493</v>
      </c>
      <c r="B134" s="11" t="s">
        <v>2060</v>
      </c>
      <c r="C134" s="13" t="s">
        <v>2172</v>
      </c>
      <c r="D134" s="13" t="s">
        <v>1759</v>
      </c>
      <c r="E134" s="13" t="s">
        <v>1760</v>
      </c>
      <c r="F134" s="18" t="s">
        <v>2173</v>
      </c>
      <c r="G134" s="16" t="s">
        <v>2171</v>
      </c>
      <c r="H134" s="22">
        <v>2000000</v>
      </c>
    </row>
    <row r="135" spans="1:8" x14ac:dyDescent="0.25">
      <c r="A135" s="13" t="s">
        <v>493</v>
      </c>
      <c r="B135" s="11" t="s">
        <v>2060</v>
      </c>
      <c r="C135" s="13" t="s">
        <v>2174</v>
      </c>
      <c r="D135" s="13" t="s">
        <v>1759</v>
      </c>
      <c r="E135" s="13" t="s">
        <v>1760</v>
      </c>
      <c r="F135" s="18" t="s">
        <v>2175</v>
      </c>
      <c r="G135" s="16" t="s">
        <v>2171</v>
      </c>
      <c r="H135" s="22">
        <v>4000000</v>
      </c>
    </row>
    <row r="136" spans="1:8" x14ac:dyDescent="0.25">
      <c r="A136" s="13" t="s">
        <v>493</v>
      </c>
      <c r="B136" s="11" t="s">
        <v>2060</v>
      </c>
      <c r="C136" s="13" t="s">
        <v>2176</v>
      </c>
      <c r="D136" s="13" t="s">
        <v>108</v>
      </c>
      <c r="E136" s="13" t="s">
        <v>109</v>
      </c>
      <c r="F136" s="18" t="s">
        <v>2177</v>
      </c>
      <c r="G136" s="16" t="s">
        <v>485</v>
      </c>
      <c r="H136" s="22">
        <v>561169</v>
      </c>
    </row>
    <row r="137" spans="1:8" x14ac:dyDescent="0.25">
      <c r="A137" s="13" t="s">
        <v>493</v>
      </c>
      <c r="B137" s="11" t="s">
        <v>2060</v>
      </c>
      <c r="C137" s="13" t="s">
        <v>2178</v>
      </c>
      <c r="D137" s="13" t="s">
        <v>2179</v>
      </c>
      <c r="E137" s="13" t="s">
        <v>2180</v>
      </c>
      <c r="F137" s="18" t="s">
        <v>2181</v>
      </c>
      <c r="G137" s="16" t="s">
        <v>2182</v>
      </c>
      <c r="H137" s="22">
        <v>1726096.42</v>
      </c>
    </row>
    <row r="138" spans="1:8" x14ac:dyDescent="0.25">
      <c r="A138" s="13" t="s">
        <v>561</v>
      </c>
      <c r="B138" s="11" t="s">
        <v>2060</v>
      </c>
      <c r="C138" s="13" t="s">
        <v>2183</v>
      </c>
      <c r="D138" s="13" t="s">
        <v>2184</v>
      </c>
      <c r="E138" s="13" t="s">
        <v>2185</v>
      </c>
      <c r="F138" s="18" t="s">
        <v>2186</v>
      </c>
      <c r="G138" s="16" t="s">
        <v>2187</v>
      </c>
      <c r="H138" s="22">
        <v>16776</v>
      </c>
    </row>
    <row r="139" spans="1:8" x14ac:dyDescent="0.25">
      <c r="A139" s="13" t="s">
        <v>561</v>
      </c>
      <c r="B139" s="11" t="s">
        <v>2060</v>
      </c>
      <c r="C139" s="13" t="s">
        <v>2188</v>
      </c>
      <c r="D139" s="13" t="s">
        <v>1202</v>
      </c>
      <c r="E139" s="13" t="s">
        <v>1203</v>
      </c>
      <c r="F139" s="18" t="s">
        <v>2189</v>
      </c>
      <c r="G139" s="16" t="s">
        <v>2190</v>
      </c>
      <c r="H139" s="22">
        <v>73000</v>
      </c>
    </row>
    <row r="140" spans="1:8" x14ac:dyDescent="0.25">
      <c r="A140" s="13" t="s">
        <v>561</v>
      </c>
      <c r="B140" s="11" t="s">
        <v>2060</v>
      </c>
      <c r="C140" s="13" t="s">
        <v>2191</v>
      </c>
      <c r="D140" s="13" t="s">
        <v>1202</v>
      </c>
      <c r="E140" s="13" t="s">
        <v>1203</v>
      </c>
      <c r="F140" s="18" t="s">
        <v>1989</v>
      </c>
      <c r="G140" s="16" t="s">
        <v>2190</v>
      </c>
      <c r="H140" s="22">
        <v>211322.62</v>
      </c>
    </row>
    <row r="141" spans="1:8" x14ac:dyDescent="0.25">
      <c r="A141" s="13" t="s">
        <v>561</v>
      </c>
      <c r="B141" s="11" t="s">
        <v>2060</v>
      </c>
      <c r="C141" s="13" t="s">
        <v>2191</v>
      </c>
      <c r="D141" s="13" t="s">
        <v>1202</v>
      </c>
      <c r="E141" s="13" t="s">
        <v>1203</v>
      </c>
      <c r="F141" s="18" t="s">
        <v>1989</v>
      </c>
      <c r="G141" s="16" t="s">
        <v>2190</v>
      </c>
      <c r="H141" s="22">
        <v>400000</v>
      </c>
    </row>
    <row r="142" spans="1:8" x14ac:dyDescent="0.25">
      <c r="A142" s="13" t="s">
        <v>561</v>
      </c>
      <c r="B142" s="11" t="s">
        <v>2060</v>
      </c>
      <c r="C142" s="13" t="s">
        <v>2191</v>
      </c>
      <c r="D142" s="13" t="s">
        <v>1202</v>
      </c>
      <c r="E142" s="13" t="s">
        <v>1203</v>
      </c>
      <c r="F142" s="18" t="s">
        <v>1989</v>
      </c>
      <c r="G142" s="16" t="s">
        <v>2190</v>
      </c>
      <c r="H142" s="22">
        <v>2532833.9700000002</v>
      </c>
    </row>
    <row r="143" spans="1:8" x14ac:dyDescent="0.25">
      <c r="A143" s="13" t="s">
        <v>561</v>
      </c>
      <c r="B143" s="11" t="s">
        <v>2060</v>
      </c>
      <c r="C143" s="13" t="s">
        <v>2192</v>
      </c>
      <c r="D143" s="13" t="s">
        <v>2184</v>
      </c>
      <c r="E143" s="13" t="s">
        <v>2185</v>
      </c>
      <c r="F143" s="18" t="s">
        <v>1989</v>
      </c>
      <c r="G143" s="16" t="s">
        <v>2187</v>
      </c>
      <c r="H143" s="22">
        <v>3633372.18</v>
      </c>
    </row>
    <row r="144" spans="1:8" x14ac:dyDescent="0.25">
      <c r="A144" s="13" t="s">
        <v>561</v>
      </c>
      <c r="B144" s="11" t="s">
        <v>2060</v>
      </c>
      <c r="C144" s="13" t="s">
        <v>2192</v>
      </c>
      <c r="D144" s="13" t="s">
        <v>2184</v>
      </c>
      <c r="E144" s="13" t="s">
        <v>2185</v>
      </c>
      <c r="F144" s="18" t="s">
        <v>1989</v>
      </c>
      <c r="G144" s="16" t="s">
        <v>2187</v>
      </c>
      <c r="H144" s="22">
        <v>3654047.1</v>
      </c>
    </row>
    <row r="145" spans="1:8" x14ac:dyDescent="0.25">
      <c r="A145" s="13" t="s">
        <v>561</v>
      </c>
      <c r="B145" s="11" t="s">
        <v>2060</v>
      </c>
      <c r="C145" s="13" t="s">
        <v>2192</v>
      </c>
      <c r="D145" s="13" t="s">
        <v>2184</v>
      </c>
      <c r="E145" s="13" t="s">
        <v>2185</v>
      </c>
      <c r="F145" s="18" t="s">
        <v>1989</v>
      </c>
      <c r="G145" s="16" t="s">
        <v>2187</v>
      </c>
      <c r="H145" s="22">
        <v>5732360.1600000001</v>
      </c>
    </row>
    <row r="146" spans="1:8" x14ac:dyDescent="0.25">
      <c r="A146" s="13" t="s">
        <v>561</v>
      </c>
      <c r="B146" s="11" t="s">
        <v>2060</v>
      </c>
      <c r="C146" s="13" t="s">
        <v>2191</v>
      </c>
      <c r="D146" s="13" t="s">
        <v>1202</v>
      </c>
      <c r="E146" s="13" t="s">
        <v>1203</v>
      </c>
      <c r="F146" s="18" t="s">
        <v>1989</v>
      </c>
      <c r="G146" s="16" t="s">
        <v>2190</v>
      </c>
      <c r="H146" s="22">
        <v>9783805.9700000007</v>
      </c>
    </row>
    <row r="147" spans="1:8" x14ac:dyDescent="0.25">
      <c r="A147" s="13" t="s">
        <v>561</v>
      </c>
      <c r="B147" s="11" t="s">
        <v>2060</v>
      </c>
      <c r="C147" s="13" t="s">
        <v>2191</v>
      </c>
      <c r="D147" s="13" t="s">
        <v>1202</v>
      </c>
      <c r="E147" s="13" t="s">
        <v>1203</v>
      </c>
      <c r="F147" s="18" t="s">
        <v>1989</v>
      </c>
      <c r="G147" s="16" t="s">
        <v>2190</v>
      </c>
      <c r="H147" s="22">
        <v>12326659.439999999</v>
      </c>
    </row>
    <row r="148" spans="1:8" x14ac:dyDescent="0.25">
      <c r="A148" s="13" t="s">
        <v>561</v>
      </c>
      <c r="B148" s="11" t="s">
        <v>2060</v>
      </c>
      <c r="C148" s="13" t="s">
        <v>2191</v>
      </c>
      <c r="D148" s="13" t="s">
        <v>1202</v>
      </c>
      <c r="E148" s="13" t="s">
        <v>1203</v>
      </c>
      <c r="F148" s="18" t="s">
        <v>1989</v>
      </c>
      <c r="G148" s="16" t="s">
        <v>2190</v>
      </c>
      <c r="H148" s="22">
        <v>13271591.869999999</v>
      </c>
    </row>
    <row r="149" spans="1:8" x14ac:dyDescent="0.25">
      <c r="A149" s="13" t="s">
        <v>561</v>
      </c>
      <c r="B149" s="11" t="s">
        <v>2060</v>
      </c>
      <c r="C149" s="13" t="s">
        <v>2191</v>
      </c>
      <c r="D149" s="13" t="s">
        <v>1202</v>
      </c>
      <c r="E149" s="13" t="s">
        <v>1203</v>
      </c>
      <c r="F149" s="18" t="s">
        <v>1989</v>
      </c>
      <c r="G149" s="16" t="s">
        <v>2190</v>
      </c>
      <c r="H149" s="22">
        <v>17219551.329999998</v>
      </c>
    </row>
    <row r="150" spans="1:8" x14ac:dyDescent="0.25">
      <c r="A150" s="13" t="s">
        <v>561</v>
      </c>
      <c r="B150" s="11" t="s">
        <v>2060</v>
      </c>
      <c r="C150" s="13" t="s">
        <v>2192</v>
      </c>
      <c r="D150" s="13" t="s">
        <v>2184</v>
      </c>
      <c r="E150" s="13" t="s">
        <v>2185</v>
      </c>
      <c r="F150" s="18" t="s">
        <v>1989</v>
      </c>
      <c r="G150" s="16" t="s">
        <v>2187</v>
      </c>
      <c r="H150" s="22">
        <v>22679082.559999999</v>
      </c>
    </row>
    <row r="151" spans="1:8" x14ac:dyDescent="0.25">
      <c r="A151" s="13" t="s">
        <v>561</v>
      </c>
      <c r="B151" s="11" t="s">
        <v>2060</v>
      </c>
      <c r="C151" s="13" t="s">
        <v>2191</v>
      </c>
      <c r="D151" s="13" t="s">
        <v>1202</v>
      </c>
      <c r="E151" s="13" t="s">
        <v>1203</v>
      </c>
      <c r="F151" s="18" t="s">
        <v>1989</v>
      </c>
      <c r="G151" s="16" t="s">
        <v>2190</v>
      </c>
      <c r="H151" s="22">
        <v>47277327.799999997</v>
      </c>
    </row>
    <row r="152" spans="1:8" x14ac:dyDescent="0.25">
      <c r="A152" s="13" t="s">
        <v>564</v>
      </c>
      <c r="B152" s="11" t="s">
        <v>2060</v>
      </c>
      <c r="C152" s="13" t="s">
        <v>2193</v>
      </c>
      <c r="D152" s="13" t="s">
        <v>2081</v>
      </c>
      <c r="E152" s="13" t="s">
        <v>2082</v>
      </c>
      <c r="F152" s="18" t="s">
        <v>2194</v>
      </c>
      <c r="G152" s="16" t="s">
        <v>2094</v>
      </c>
      <c r="H152" s="22">
        <v>8200000</v>
      </c>
    </row>
    <row r="153" spans="1:8" x14ac:dyDescent="0.25">
      <c r="A153" s="13" t="s">
        <v>646</v>
      </c>
      <c r="B153" s="11" t="s">
        <v>2060</v>
      </c>
      <c r="C153" s="13" t="s">
        <v>2195</v>
      </c>
      <c r="D153" s="13" t="s">
        <v>2081</v>
      </c>
      <c r="E153" s="13" t="s">
        <v>2082</v>
      </c>
      <c r="F153" s="18" t="s">
        <v>2196</v>
      </c>
      <c r="G153" s="16" t="s">
        <v>2094</v>
      </c>
      <c r="H153" s="22">
        <v>10000000</v>
      </c>
    </row>
    <row r="154" spans="1:8" x14ac:dyDescent="0.25">
      <c r="A154" s="13" t="s">
        <v>694</v>
      </c>
      <c r="B154" s="11" t="s">
        <v>2060</v>
      </c>
      <c r="C154" s="13" t="s">
        <v>2197</v>
      </c>
      <c r="D154" s="13" t="s">
        <v>2081</v>
      </c>
      <c r="E154" s="13" t="s">
        <v>2082</v>
      </c>
      <c r="F154" s="18" t="s">
        <v>2198</v>
      </c>
      <c r="G154" s="16" t="s">
        <v>2094</v>
      </c>
      <c r="H154" s="22">
        <v>7100000</v>
      </c>
    </row>
    <row r="155" spans="1:8" x14ac:dyDescent="0.25">
      <c r="A155" s="13" t="s">
        <v>2199</v>
      </c>
      <c r="B155" s="11" t="s">
        <v>2060</v>
      </c>
      <c r="C155" s="13" t="s">
        <v>2200</v>
      </c>
      <c r="D155" s="13" t="s">
        <v>1750</v>
      </c>
      <c r="E155" s="13" t="s">
        <v>1751</v>
      </c>
      <c r="F155" s="18" t="s">
        <v>2201</v>
      </c>
      <c r="G155" s="16" t="s">
        <v>1795</v>
      </c>
      <c r="H155" s="22">
        <v>39267.160000000003</v>
      </c>
    </row>
    <row r="156" spans="1:8" x14ac:dyDescent="0.25">
      <c r="A156" s="13" t="s">
        <v>2199</v>
      </c>
      <c r="B156" s="11" t="s">
        <v>2060</v>
      </c>
      <c r="C156" s="13" t="s">
        <v>2202</v>
      </c>
      <c r="D156" s="13" t="s">
        <v>2081</v>
      </c>
      <c r="E156" s="13" t="s">
        <v>2082</v>
      </c>
      <c r="F156" s="18" t="s">
        <v>2203</v>
      </c>
      <c r="G156" s="16" t="s">
        <v>2094</v>
      </c>
      <c r="H156" s="22">
        <v>2750950.1</v>
      </c>
    </row>
    <row r="157" spans="1:8" x14ac:dyDescent="0.25">
      <c r="A157" s="13" t="s">
        <v>718</v>
      </c>
      <c r="B157" s="11" t="s">
        <v>2060</v>
      </c>
      <c r="C157" s="13" t="s">
        <v>2204</v>
      </c>
      <c r="D157" s="13" t="s">
        <v>2081</v>
      </c>
      <c r="E157" s="13" t="s">
        <v>2082</v>
      </c>
      <c r="F157" s="18" t="s">
        <v>2205</v>
      </c>
      <c r="G157" s="16" t="s">
        <v>2094</v>
      </c>
      <c r="H157" s="22">
        <v>3300000</v>
      </c>
    </row>
    <row r="158" spans="1:8" x14ac:dyDescent="0.25">
      <c r="A158" s="13" t="s">
        <v>741</v>
      </c>
      <c r="B158" s="11" t="s">
        <v>2060</v>
      </c>
      <c r="C158" s="13" t="s">
        <v>2206</v>
      </c>
      <c r="D158" s="13" t="s">
        <v>2081</v>
      </c>
      <c r="E158" s="13" t="s">
        <v>2082</v>
      </c>
      <c r="F158" s="18" t="s">
        <v>2207</v>
      </c>
      <c r="G158" s="16" t="s">
        <v>2094</v>
      </c>
      <c r="H158" s="22">
        <v>4800000</v>
      </c>
    </row>
    <row r="159" spans="1:8" x14ac:dyDescent="0.25">
      <c r="A159" s="13" t="s">
        <v>785</v>
      </c>
      <c r="B159" s="11" t="s">
        <v>2060</v>
      </c>
      <c r="C159" s="13" t="s">
        <v>2208</v>
      </c>
      <c r="D159" s="13" t="s">
        <v>1750</v>
      </c>
      <c r="E159" s="13" t="s">
        <v>1751</v>
      </c>
      <c r="F159" s="18" t="s">
        <v>2209</v>
      </c>
      <c r="G159" s="16" t="s">
        <v>1795</v>
      </c>
      <c r="H159" s="22">
        <v>45000</v>
      </c>
    </row>
    <row r="160" spans="1:8" x14ac:dyDescent="0.25">
      <c r="A160" s="13" t="s">
        <v>785</v>
      </c>
      <c r="B160" s="11" t="s">
        <v>2060</v>
      </c>
      <c r="C160" s="13" t="s">
        <v>2210</v>
      </c>
      <c r="D160" s="13" t="s">
        <v>2081</v>
      </c>
      <c r="E160" s="13" t="s">
        <v>2082</v>
      </c>
      <c r="F160" s="18" t="s">
        <v>2211</v>
      </c>
      <c r="G160" s="16" t="s">
        <v>2094</v>
      </c>
      <c r="H160" s="22">
        <v>6400000</v>
      </c>
    </row>
    <row r="161" spans="1:26" x14ac:dyDescent="0.25">
      <c r="A161" s="13" t="s">
        <v>816</v>
      </c>
      <c r="B161" s="11" t="s">
        <v>2060</v>
      </c>
      <c r="C161" s="13" t="s">
        <v>2212</v>
      </c>
      <c r="D161" s="13" t="s">
        <v>2081</v>
      </c>
      <c r="E161" s="13" t="s">
        <v>2082</v>
      </c>
      <c r="F161" s="18" t="s">
        <v>2213</v>
      </c>
      <c r="G161" s="16" t="s">
        <v>2094</v>
      </c>
      <c r="H161" s="22">
        <v>7100000</v>
      </c>
    </row>
    <row r="162" spans="1:26" x14ac:dyDescent="0.25">
      <c r="A162" s="13" t="s">
        <v>837</v>
      </c>
      <c r="B162" s="11" t="s">
        <v>2060</v>
      </c>
      <c r="C162" s="13" t="s">
        <v>2214</v>
      </c>
      <c r="D162" s="13" t="s">
        <v>2122</v>
      </c>
      <c r="E162" s="13" t="s">
        <v>2215</v>
      </c>
      <c r="F162" s="18" t="s">
        <v>2216</v>
      </c>
      <c r="G162" s="16" t="s">
        <v>2217</v>
      </c>
      <c r="H162" s="22">
        <v>45000</v>
      </c>
    </row>
    <row r="163" spans="1:26" x14ac:dyDescent="0.25">
      <c r="A163" s="13" t="s">
        <v>837</v>
      </c>
      <c r="B163" s="11" t="s">
        <v>2060</v>
      </c>
      <c r="C163" s="13" t="s">
        <v>2214</v>
      </c>
      <c r="D163" s="13" t="s">
        <v>2122</v>
      </c>
      <c r="E163" s="13" t="s">
        <v>2215</v>
      </c>
      <c r="F163" s="18" t="s">
        <v>2216</v>
      </c>
      <c r="G163" s="16" t="s">
        <v>1317</v>
      </c>
      <c r="H163" s="22">
        <v>47000</v>
      </c>
    </row>
    <row r="164" spans="1:26" x14ac:dyDescent="0.25">
      <c r="A164" s="13" t="s">
        <v>837</v>
      </c>
      <c r="B164" s="11" t="s">
        <v>2060</v>
      </c>
      <c r="C164" s="13" t="s">
        <v>2218</v>
      </c>
      <c r="D164" s="13" t="s">
        <v>2081</v>
      </c>
      <c r="E164" s="13" t="s">
        <v>2082</v>
      </c>
      <c r="F164" s="18" t="s">
        <v>2219</v>
      </c>
      <c r="G164" s="16" t="s">
        <v>2094</v>
      </c>
      <c r="H164" s="22">
        <v>3400000</v>
      </c>
    </row>
    <row r="165" spans="1:26" x14ac:dyDescent="0.25">
      <c r="A165" s="13" t="s">
        <v>852</v>
      </c>
      <c r="B165" s="11" t="s">
        <v>2060</v>
      </c>
      <c r="C165" s="13" t="s">
        <v>2220</v>
      </c>
      <c r="D165" s="13" t="s">
        <v>2081</v>
      </c>
      <c r="E165" s="13" t="s">
        <v>2082</v>
      </c>
      <c r="F165" s="18" t="s">
        <v>2221</v>
      </c>
      <c r="G165" s="16" t="s">
        <v>2094</v>
      </c>
      <c r="H165" s="22">
        <v>8600000</v>
      </c>
      <c r="I165" s="97"/>
      <c r="J165" s="97"/>
      <c r="K165" s="97"/>
      <c r="L165" s="97"/>
      <c r="M165" s="97"/>
    </row>
    <row r="166" spans="1:26" s="101" customFormat="1" ht="11.4" x14ac:dyDescent="0.2">
      <c r="A166" s="25" t="s">
        <v>912</v>
      </c>
      <c r="B166" s="25" t="s">
        <v>2060</v>
      </c>
      <c r="C166" s="25" t="s">
        <v>2222</v>
      </c>
      <c r="D166" s="25" t="s">
        <v>2223</v>
      </c>
      <c r="E166" s="25" t="s">
        <v>2224</v>
      </c>
      <c r="F166" s="26" t="s">
        <v>2225</v>
      </c>
      <c r="G166" s="28" t="s">
        <v>2161</v>
      </c>
      <c r="H166" s="86">
        <v>2004698</v>
      </c>
      <c r="I166" s="110"/>
      <c r="J166" s="110"/>
      <c r="K166" s="110"/>
      <c r="L166" s="110"/>
      <c r="M166" s="110"/>
      <c r="N166" s="110"/>
      <c r="O166" s="110"/>
    </row>
    <row r="167" spans="1:26" s="101" customFormat="1" x14ac:dyDescent="0.25">
      <c r="A167" s="29" t="s">
        <v>912</v>
      </c>
      <c r="B167" s="25" t="s">
        <v>2060</v>
      </c>
      <c r="C167" s="29" t="s">
        <v>2226</v>
      </c>
      <c r="D167" s="29" t="s">
        <v>2227</v>
      </c>
      <c r="E167" s="29" t="s">
        <v>2228</v>
      </c>
      <c r="F167" s="18" t="s">
        <v>2229</v>
      </c>
      <c r="G167" s="32" t="s">
        <v>2230</v>
      </c>
      <c r="H167" s="86">
        <v>12326659</v>
      </c>
      <c r="I167" s="110"/>
      <c r="N167" s="105"/>
    </row>
    <row r="168" spans="1:26" s="101" customFormat="1" x14ac:dyDescent="0.25">
      <c r="A168" s="29" t="s">
        <v>912</v>
      </c>
      <c r="B168" s="25" t="s">
        <v>2060</v>
      </c>
      <c r="C168" s="29" t="s">
        <v>2231</v>
      </c>
      <c r="D168" s="29" t="s">
        <v>2232</v>
      </c>
      <c r="E168" s="29" t="s">
        <v>2233</v>
      </c>
      <c r="F168" s="18" t="s">
        <v>2234</v>
      </c>
      <c r="G168" s="32" t="s">
        <v>2235</v>
      </c>
      <c r="H168" s="86">
        <v>7893258.0099999998</v>
      </c>
      <c r="I168" s="110"/>
      <c r="N168" s="105"/>
    </row>
    <row r="169" spans="1:26" s="108" customFormat="1" x14ac:dyDescent="0.25">
      <c r="A169" s="41" t="s">
        <v>912</v>
      </c>
      <c r="B169" s="25" t="s">
        <v>2060</v>
      </c>
      <c r="C169" s="41" t="s">
        <v>2236</v>
      </c>
      <c r="D169" s="41" t="s">
        <v>2232</v>
      </c>
      <c r="E169" s="41" t="s">
        <v>2233</v>
      </c>
      <c r="F169" s="42" t="s">
        <v>2237</v>
      </c>
      <c r="G169" s="43" t="s">
        <v>2238</v>
      </c>
      <c r="H169" s="106">
        <v>500000</v>
      </c>
      <c r="I169" s="111"/>
      <c r="N169" s="107"/>
    </row>
    <row r="170" spans="1:26" s="101" customFormat="1" x14ac:dyDescent="0.25">
      <c r="A170" s="29" t="s">
        <v>912</v>
      </c>
      <c r="B170" s="25" t="s">
        <v>2060</v>
      </c>
      <c r="C170" s="29" t="s">
        <v>2239</v>
      </c>
      <c r="D170" s="29" t="s">
        <v>2223</v>
      </c>
      <c r="E170" s="29" t="s">
        <v>2224</v>
      </c>
      <c r="F170" s="18" t="s">
        <v>2240</v>
      </c>
      <c r="G170" s="32" t="s">
        <v>917</v>
      </c>
      <c r="H170" s="86">
        <v>225950</v>
      </c>
      <c r="I170" s="110"/>
      <c r="N170" s="105"/>
    </row>
    <row r="171" spans="1:26" s="101" customFormat="1" x14ac:dyDescent="0.25">
      <c r="A171" s="13" t="s">
        <v>1051</v>
      </c>
      <c r="B171" s="25" t="s">
        <v>2060</v>
      </c>
      <c r="C171" s="54" t="s">
        <v>2241</v>
      </c>
      <c r="D171" s="46" t="s">
        <v>2242</v>
      </c>
      <c r="E171" s="46" t="s">
        <v>2243</v>
      </c>
      <c r="F171" s="18" t="s">
        <v>2244</v>
      </c>
      <c r="G171" s="47" t="s">
        <v>2245</v>
      </c>
      <c r="H171" s="109">
        <v>18086.25</v>
      </c>
      <c r="I171" s="110">
        <f>SUM(H95:H171)</f>
        <v>431705984.31</v>
      </c>
      <c r="J171" s="112"/>
      <c r="K171" s="112"/>
      <c r="N171" s="105"/>
    </row>
    <row r="172" spans="1:26" x14ac:dyDescent="0.25">
      <c r="H172" s="97">
        <f>SUM(H2:H171)</f>
        <v>814832650.82999992</v>
      </c>
      <c r="I172" s="97">
        <f>SUM(I2:I171)</f>
        <v>814832650.83000004</v>
      </c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x14ac:dyDescent="0.25"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x14ac:dyDescent="0.25"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x14ac:dyDescent="0.25"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x14ac:dyDescent="0.25"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8:8" x14ac:dyDescent="0.25">
      <c r="H177" s="1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SUBVENCIONS</vt:lpstr>
      <vt:lpstr>TRANSFERENCIES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2015-05-22T11:34:32Z</dcterms:created>
  <dcterms:modified xsi:type="dcterms:W3CDTF">2020-01-23T12:17:21Z</dcterms:modified>
</cp:coreProperties>
</file>